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72256438-2EE7-407F-8E70-426F3EC33A13}" xr6:coauthVersionLast="47" xr6:coauthVersionMax="47" xr10:uidLastSave="{00000000-0000-0000-0000-000000000000}"/>
  <bookViews>
    <workbookView xWindow="-120" yWindow="-120" windowWidth="29040" windowHeight="15720" tabRatio="790" xr2:uid="{00000000-000D-0000-FFFF-FFFF00000000}"/>
  </bookViews>
  <sheets>
    <sheet name="Introducción" sheetId="13" r:id="rId1"/>
    <sheet name="Resumen" sheetId="1" r:id="rId2"/>
    <sheet name="Definiciones y conceptos" sheetId="34" r:id="rId3"/>
    <sheet name="Concursos TSJ persona juridica" sheetId="45" r:id="rId4"/>
    <sheet name="Concurso TSJ pers nat no empre" sheetId="46" r:id="rId5"/>
    <sheet name="Concursos TSJ  pers nat empresa" sheetId="43" r:id="rId6"/>
    <sheet name="Concursos presentados TSJ total" sheetId="2" r:id="rId7"/>
    <sheet name="Concursos declarados TSJ" sheetId="28" r:id="rId8"/>
    <sheet name="Con. declarados concluidos TSJ" sheetId="47" r:id="rId9"/>
    <sheet name="Concursos Convenio TSJ" sheetId="23" r:id="rId10"/>
    <sheet name="Concursos Liquidación TSJ" sheetId="25" r:id="rId11"/>
    <sheet name="E.R.E's TSJ" sheetId="31" r:id="rId12"/>
    <sheet name="Consecutivos tramite TSJ" sheetId="37" r:id="rId13"/>
    <sheet name="Consecutivos declarados TSJ" sheetId="38" r:id="rId14"/>
    <sheet name="Consecutivos declar conclu  TSJ" sheetId="39" r:id="rId15"/>
    <sheet name="Provincias" sheetId="44" r:id="rId16"/>
  </sheets>
  <externalReferences>
    <externalReference r:id="rId17"/>
  </externalReferences>
  <definedNames>
    <definedName name="_xlnm.Print_Area" localSheetId="6">'Concursos presentados TSJ total'!$A$1:$M$46</definedName>
    <definedName name="_xlnm.Print_Area" localSheetId="5">'Concursos TSJ  pers nat empresa'!$A$1:$M$23</definedName>
    <definedName name="_xlnm.Print_Area" localSheetId="0">Introducción!$A$1:$M$27</definedName>
    <definedName name="_xlnm.Print_Area" localSheetId="1">Resumen!$A$1:$L$72</definedName>
    <definedName name="Concursos_consecutivos_declarados_por_prov" localSheetId="8">[1]Introducción!#REF!</definedName>
    <definedName name="Concursos_consecutivos_declarados_por_prov">Introducción!#REF!</definedName>
    <definedName name="Concursos_consecutivos_declarados_por_provincia" localSheetId="8">[1]Introducción!#REF!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3" i="28" l="1"/>
  <c r="F29" i="47"/>
  <c r="F30" i="47"/>
  <c r="F31" i="47"/>
  <c r="F32" i="47"/>
  <c r="F33" i="47"/>
  <c r="F34" i="47"/>
  <c r="F35" i="47"/>
  <c r="F36" i="47"/>
  <c r="F37" i="47"/>
  <c r="F38" i="47"/>
  <c r="F39" i="47"/>
  <c r="F40" i="47"/>
  <c r="F41" i="47"/>
  <c r="F42" i="47"/>
  <c r="F43" i="47"/>
  <c r="F44" i="47"/>
  <c r="F45" i="47"/>
  <c r="F28" i="47"/>
  <c r="E44" i="47"/>
  <c r="D44" i="47"/>
  <c r="C44" i="47"/>
  <c r="E43" i="47"/>
  <c r="D43" i="47"/>
  <c r="C43" i="47"/>
  <c r="E42" i="47"/>
  <c r="D42" i="47"/>
  <c r="C42" i="47"/>
  <c r="E41" i="47"/>
  <c r="D41" i="47"/>
  <c r="C41" i="47"/>
  <c r="E40" i="47"/>
  <c r="D40" i="47"/>
  <c r="C40" i="47"/>
  <c r="E39" i="47"/>
  <c r="D39" i="47"/>
  <c r="C39" i="47"/>
  <c r="E38" i="47"/>
  <c r="D38" i="47"/>
  <c r="C38" i="47"/>
  <c r="E37" i="47"/>
  <c r="D37" i="47"/>
  <c r="C37" i="47"/>
  <c r="E36" i="47"/>
  <c r="D36" i="47"/>
  <c r="C36" i="47"/>
  <c r="E35" i="47"/>
  <c r="D35" i="47"/>
  <c r="C35" i="47"/>
  <c r="E34" i="47"/>
  <c r="D34" i="47"/>
  <c r="C34" i="47"/>
  <c r="E33" i="47"/>
  <c r="D33" i="47"/>
  <c r="C33" i="47"/>
  <c r="E32" i="47"/>
  <c r="D32" i="47"/>
  <c r="C32" i="47"/>
  <c r="E31" i="47"/>
  <c r="D31" i="47"/>
  <c r="C31" i="47"/>
  <c r="E30" i="47"/>
  <c r="D30" i="47"/>
  <c r="C30" i="47"/>
  <c r="E29" i="47"/>
  <c r="D29" i="47"/>
  <c r="C29" i="47"/>
  <c r="E28" i="47"/>
  <c r="D28" i="47"/>
  <c r="C28" i="47"/>
  <c r="I23" i="47"/>
  <c r="E45" i="47" s="1"/>
  <c r="H23" i="47"/>
  <c r="D45" i="47" s="1"/>
  <c r="G23" i="47"/>
  <c r="C45" i="47" s="1"/>
  <c r="M56" i="44" l="1"/>
  <c r="L56" i="44"/>
  <c r="K56" i="44"/>
  <c r="J56" i="44"/>
  <c r="I56" i="44"/>
  <c r="H56" i="44"/>
  <c r="G56" i="44"/>
  <c r="F56" i="44"/>
  <c r="D56" i="44"/>
  <c r="C56" i="44"/>
  <c r="E56" i="44"/>
  <c r="J69" i="1"/>
  <c r="I69" i="1"/>
  <c r="H69" i="1"/>
  <c r="J53" i="2"/>
  <c r="J54" i="2"/>
  <c r="J55" i="2"/>
  <c r="J56" i="2"/>
  <c r="J57" i="2"/>
  <c r="J58" i="2"/>
  <c r="J59" i="2"/>
  <c r="J60" i="2"/>
  <c r="J61" i="2"/>
  <c r="J62" i="2"/>
  <c r="J63" i="2"/>
  <c r="J64" i="2"/>
  <c r="J65" i="2"/>
  <c r="J66" i="2"/>
  <c r="J67" i="2"/>
  <c r="J68" i="2"/>
  <c r="J7" i="2"/>
  <c r="J8" i="2"/>
  <c r="J9" i="2"/>
  <c r="J10" i="2"/>
  <c r="J11" i="2"/>
  <c r="J12" i="2"/>
  <c r="J13" i="2"/>
  <c r="J14" i="2"/>
  <c r="J15" i="2"/>
  <c r="J16" i="2"/>
  <c r="J17" i="2"/>
  <c r="J18" i="2"/>
  <c r="J19" i="2"/>
  <c r="J20" i="2"/>
  <c r="J21" i="2"/>
  <c r="J22" i="2"/>
  <c r="J6" i="2"/>
  <c r="J52" i="2" s="1"/>
  <c r="F44" i="39" l="1"/>
  <c r="F43" i="39"/>
  <c r="F42" i="39"/>
  <c r="F41" i="39"/>
  <c r="F40" i="39"/>
  <c r="F39" i="39"/>
  <c r="F38" i="39"/>
  <c r="F37" i="39"/>
  <c r="F36" i="39"/>
  <c r="F35" i="39"/>
  <c r="F34" i="39"/>
  <c r="F33" i="39"/>
  <c r="F32" i="39"/>
  <c r="F31" i="39"/>
  <c r="F30" i="39"/>
  <c r="F29" i="39"/>
  <c r="F28" i="39"/>
  <c r="J23" i="39"/>
  <c r="F45" i="39" s="1"/>
  <c r="F44" i="38"/>
  <c r="F43" i="38"/>
  <c r="F42" i="38"/>
  <c r="F41" i="38"/>
  <c r="F40" i="38"/>
  <c r="F39" i="38"/>
  <c r="F38" i="38"/>
  <c r="F37" i="38"/>
  <c r="F36" i="38"/>
  <c r="F35" i="38"/>
  <c r="F34" i="38"/>
  <c r="F33" i="38"/>
  <c r="F32" i="38"/>
  <c r="F31" i="38"/>
  <c r="F30" i="38"/>
  <c r="F29" i="38"/>
  <c r="F28" i="38"/>
  <c r="J23" i="38"/>
  <c r="F45" i="38" s="1"/>
  <c r="F38" i="37"/>
  <c r="F39" i="37"/>
  <c r="F40" i="37"/>
  <c r="F41" i="37"/>
  <c r="F44" i="37"/>
  <c r="F43" i="37"/>
  <c r="F42" i="37"/>
  <c r="F37" i="37"/>
  <c r="F36" i="37"/>
  <c r="F35" i="37"/>
  <c r="F34" i="37"/>
  <c r="F33" i="37"/>
  <c r="F32" i="37"/>
  <c r="F31" i="37"/>
  <c r="F30" i="37"/>
  <c r="F29" i="37"/>
  <c r="F28" i="37"/>
  <c r="J23" i="37"/>
  <c r="F45" i="37" s="1"/>
  <c r="F44" i="31"/>
  <c r="F43" i="31"/>
  <c r="F42" i="31"/>
  <c r="F41" i="31"/>
  <c r="F40" i="31"/>
  <c r="F39" i="31"/>
  <c r="F38" i="31"/>
  <c r="F37" i="31"/>
  <c r="F36" i="31"/>
  <c r="F35" i="31"/>
  <c r="F34" i="31"/>
  <c r="F33" i="31"/>
  <c r="F32" i="31"/>
  <c r="F31" i="31"/>
  <c r="F30" i="31"/>
  <c r="F29" i="31"/>
  <c r="F28" i="31"/>
  <c r="J23" i="31"/>
  <c r="F45" i="31" s="1"/>
  <c r="F44" i="25"/>
  <c r="F43" i="25"/>
  <c r="F42" i="25"/>
  <c r="F41" i="25"/>
  <c r="F40" i="25"/>
  <c r="F39" i="25"/>
  <c r="F38" i="25"/>
  <c r="F37" i="25"/>
  <c r="F36" i="25"/>
  <c r="F35" i="25"/>
  <c r="F34" i="25"/>
  <c r="F33" i="25"/>
  <c r="F32" i="25"/>
  <c r="F31" i="25"/>
  <c r="F30" i="25"/>
  <c r="F29" i="25"/>
  <c r="F28" i="25"/>
  <c r="J23" i="25"/>
  <c r="F45" i="25" s="1"/>
  <c r="F44" i="23"/>
  <c r="F43" i="23"/>
  <c r="F42" i="23"/>
  <c r="F41" i="23"/>
  <c r="F40" i="23"/>
  <c r="F39" i="23"/>
  <c r="F38" i="23"/>
  <c r="F37" i="23"/>
  <c r="F36" i="23"/>
  <c r="F35" i="23"/>
  <c r="F34" i="23"/>
  <c r="F33" i="23"/>
  <c r="F32" i="23"/>
  <c r="F31" i="23"/>
  <c r="F30" i="23"/>
  <c r="F29" i="23"/>
  <c r="F28" i="23"/>
  <c r="J23" i="23"/>
  <c r="F45" i="23" s="1"/>
  <c r="F44" i="28"/>
  <c r="F43" i="28"/>
  <c r="F42" i="28"/>
  <c r="F41" i="28"/>
  <c r="F40" i="28"/>
  <c r="F39" i="28"/>
  <c r="F38" i="28"/>
  <c r="F37" i="28"/>
  <c r="F36" i="28"/>
  <c r="F35" i="28"/>
  <c r="F34" i="28"/>
  <c r="F33" i="28"/>
  <c r="F32" i="28"/>
  <c r="F31" i="28"/>
  <c r="F30" i="28"/>
  <c r="F29" i="28"/>
  <c r="F28" i="28"/>
  <c r="J23" i="28"/>
  <c r="J69" i="45"/>
  <c r="J68" i="45"/>
  <c r="J67" i="45"/>
  <c r="J66" i="45"/>
  <c r="J65" i="45"/>
  <c r="J64" i="45"/>
  <c r="J63" i="45"/>
  <c r="J62" i="45"/>
  <c r="J61" i="45"/>
  <c r="J60" i="45"/>
  <c r="J59" i="45"/>
  <c r="J58" i="45"/>
  <c r="J57" i="45"/>
  <c r="J56" i="45"/>
  <c r="J55" i="45"/>
  <c r="J54" i="45"/>
  <c r="J53" i="45"/>
  <c r="J52" i="45"/>
  <c r="F44" i="45"/>
  <c r="F43" i="45"/>
  <c r="F42" i="45"/>
  <c r="F41" i="45"/>
  <c r="F40" i="45"/>
  <c r="F39" i="45"/>
  <c r="F38" i="45"/>
  <c r="F37" i="45"/>
  <c r="F36" i="45"/>
  <c r="F35" i="45"/>
  <c r="F34" i="45"/>
  <c r="F33" i="45"/>
  <c r="F32" i="45"/>
  <c r="F31" i="45"/>
  <c r="F30" i="45"/>
  <c r="F29" i="45"/>
  <c r="F28" i="45"/>
  <c r="F29" i="43"/>
  <c r="F30" i="43"/>
  <c r="F31" i="43"/>
  <c r="F32" i="43"/>
  <c r="F33" i="43"/>
  <c r="F34" i="43"/>
  <c r="F35" i="43"/>
  <c r="F36" i="43"/>
  <c r="F37" i="43"/>
  <c r="F38" i="43"/>
  <c r="F39" i="43"/>
  <c r="F40" i="43"/>
  <c r="F41" i="43"/>
  <c r="F42" i="43"/>
  <c r="F43" i="43"/>
  <c r="F44" i="43"/>
  <c r="F28" i="43"/>
  <c r="J68" i="43"/>
  <c r="J67" i="43"/>
  <c r="J66" i="43"/>
  <c r="J65" i="43"/>
  <c r="J64" i="43"/>
  <c r="J63" i="43"/>
  <c r="J62" i="43"/>
  <c r="J61" i="43"/>
  <c r="J60" i="43"/>
  <c r="J59" i="43"/>
  <c r="J58" i="43"/>
  <c r="J57" i="43"/>
  <c r="J56" i="43"/>
  <c r="J55" i="43"/>
  <c r="J54" i="43"/>
  <c r="J53" i="43"/>
  <c r="J52" i="43"/>
  <c r="J23" i="43"/>
  <c r="J23" i="45"/>
  <c r="F45" i="45" s="1"/>
  <c r="D48" i="46"/>
  <c r="D47" i="46"/>
  <c r="D46" i="46"/>
  <c r="D45" i="46"/>
  <c r="D44" i="46"/>
  <c r="D43" i="46"/>
  <c r="D42" i="46"/>
  <c r="D41" i="46"/>
  <c r="D40" i="46"/>
  <c r="D39" i="46"/>
  <c r="D38" i="46"/>
  <c r="D37" i="46"/>
  <c r="D36" i="46"/>
  <c r="D35" i="46"/>
  <c r="D34" i="46"/>
  <c r="D33" i="46"/>
  <c r="D32" i="46"/>
  <c r="D23" i="46"/>
  <c r="D49" i="46" s="1"/>
  <c r="F44" i="2"/>
  <c r="F43" i="2"/>
  <c r="F42" i="2"/>
  <c r="F41" i="2"/>
  <c r="F40" i="2"/>
  <c r="F39" i="2"/>
  <c r="F38" i="2"/>
  <c r="F37" i="2"/>
  <c r="F36" i="2"/>
  <c r="F35" i="2"/>
  <c r="F34" i="2"/>
  <c r="F33" i="2"/>
  <c r="F32" i="2"/>
  <c r="F31" i="2"/>
  <c r="F30" i="2"/>
  <c r="F29" i="2"/>
  <c r="F28" i="2"/>
  <c r="E29" i="31"/>
  <c r="E30" i="31"/>
  <c r="E31" i="31"/>
  <c r="E32" i="31"/>
  <c r="E33" i="31"/>
  <c r="E34" i="31"/>
  <c r="E35" i="31"/>
  <c r="E36" i="31"/>
  <c r="E37" i="31"/>
  <c r="E38" i="31"/>
  <c r="E39" i="31"/>
  <c r="E40" i="31"/>
  <c r="E41" i="31"/>
  <c r="E42" i="31"/>
  <c r="E43" i="31"/>
  <c r="E44" i="31"/>
  <c r="E45" i="31"/>
  <c r="E28" i="31"/>
  <c r="F45" i="28" l="1"/>
  <c r="J69" i="43"/>
  <c r="J23" i="2"/>
  <c r="F45" i="43"/>
  <c r="J68" i="1"/>
  <c r="I68" i="1"/>
  <c r="H68" i="1"/>
  <c r="C68" i="1"/>
  <c r="E29" i="39"/>
  <c r="E30" i="39"/>
  <c r="E31" i="39"/>
  <c r="E32" i="39"/>
  <c r="E33" i="39"/>
  <c r="E34" i="39"/>
  <c r="E35" i="39"/>
  <c r="E36" i="39"/>
  <c r="E37" i="39"/>
  <c r="E38" i="39"/>
  <c r="E39" i="39"/>
  <c r="E40" i="39"/>
  <c r="E41" i="39"/>
  <c r="E42" i="39"/>
  <c r="E43" i="39"/>
  <c r="E44" i="39"/>
  <c r="E45" i="39"/>
  <c r="E28" i="39"/>
  <c r="E45" i="38"/>
  <c r="E44" i="38"/>
  <c r="E43" i="38"/>
  <c r="E42" i="38"/>
  <c r="E41" i="38"/>
  <c r="E40" i="38"/>
  <c r="E39" i="38"/>
  <c r="E38" i="38"/>
  <c r="E37" i="38"/>
  <c r="E36" i="38"/>
  <c r="E35" i="38"/>
  <c r="E34" i="38"/>
  <c r="E33" i="38"/>
  <c r="E32" i="38"/>
  <c r="E31" i="38"/>
  <c r="E30" i="38"/>
  <c r="E29" i="38"/>
  <c r="E28" i="38"/>
  <c r="D29" i="38"/>
  <c r="D30" i="38"/>
  <c r="D31" i="38"/>
  <c r="D32" i="38"/>
  <c r="D33" i="38"/>
  <c r="D34" i="38"/>
  <c r="D35" i="38"/>
  <c r="D36" i="38"/>
  <c r="D37" i="38"/>
  <c r="D38" i="38"/>
  <c r="D39" i="38"/>
  <c r="D40" i="38"/>
  <c r="D41" i="38"/>
  <c r="D42" i="38"/>
  <c r="D43" i="38"/>
  <c r="D44" i="38"/>
  <c r="D45" i="38"/>
  <c r="D28" i="38"/>
  <c r="I23" i="38"/>
  <c r="E28" i="37"/>
  <c r="I23" i="37"/>
  <c r="I23" i="31"/>
  <c r="E29" i="25"/>
  <c r="E30" i="25"/>
  <c r="E31" i="25"/>
  <c r="E32" i="25"/>
  <c r="E33" i="25"/>
  <c r="E34" i="25"/>
  <c r="E35" i="25"/>
  <c r="E36" i="25"/>
  <c r="E37" i="25"/>
  <c r="E38" i="25"/>
  <c r="E39" i="25"/>
  <c r="E40" i="25"/>
  <c r="E41" i="25"/>
  <c r="E42" i="25"/>
  <c r="E43" i="25"/>
  <c r="E44" i="25"/>
  <c r="E45" i="25"/>
  <c r="E28" i="25"/>
  <c r="I23" i="25"/>
  <c r="E29" i="23"/>
  <c r="E30" i="23"/>
  <c r="E31" i="23"/>
  <c r="E32" i="23"/>
  <c r="E33" i="23"/>
  <c r="E34" i="23"/>
  <c r="E35" i="23"/>
  <c r="E36" i="23"/>
  <c r="E37" i="23"/>
  <c r="E38" i="23"/>
  <c r="E39" i="23"/>
  <c r="E40" i="23"/>
  <c r="E41" i="23"/>
  <c r="E42" i="23"/>
  <c r="E43" i="23"/>
  <c r="E44" i="23"/>
  <c r="E45" i="23"/>
  <c r="E28" i="23"/>
  <c r="E29" i="28"/>
  <c r="E30" i="28"/>
  <c r="E31" i="28"/>
  <c r="E32" i="28"/>
  <c r="E33" i="28"/>
  <c r="E34" i="28"/>
  <c r="E35" i="28"/>
  <c r="E36" i="28"/>
  <c r="E37" i="28"/>
  <c r="E38" i="28"/>
  <c r="E39" i="28"/>
  <c r="E40" i="28"/>
  <c r="E41" i="28"/>
  <c r="E42" i="28"/>
  <c r="E43" i="28"/>
  <c r="E44" i="28"/>
  <c r="E45" i="28"/>
  <c r="E28" i="28"/>
  <c r="J69" i="2" l="1"/>
  <c r="C69" i="1"/>
  <c r="G69" i="1" s="1"/>
  <c r="F45" i="2"/>
  <c r="I53" i="45"/>
  <c r="I54" i="45"/>
  <c r="I55" i="45"/>
  <c r="I56" i="45"/>
  <c r="I57" i="45"/>
  <c r="I58" i="45"/>
  <c r="I59" i="45"/>
  <c r="I60" i="45"/>
  <c r="I61" i="45"/>
  <c r="I62" i="45"/>
  <c r="I63" i="45"/>
  <c r="I64" i="45"/>
  <c r="I65" i="45"/>
  <c r="I66" i="45"/>
  <c r="I67" i="45"/>
  <c r="I68" i="45"/>
  <c r="I69" i="45"/>
  <c r="I52" i="45"/>
  <c r="I53" i="2"/>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23" i="2"/>
  <c r="E29" i="45"/>
  <c r="E30" i="45"/>
  <c r="E31" i="45"/>
  <c r="E32" i="45"/>
  <c r="E33" i="45"/>
  <c r="E34" i="45"/>
  <c r="E35" i="45"/>
  <c r="E36" i="45"/>
  <c r="E37" i="45"/>
  <c r="E38" i="45"/>
  <c r="E39" i="45"/>
  <c r="E40" i="45"/>
  <c r="E41" i="45"/>
  <c r="E42" i="45"/>
  <c r="E43" i="45"/>
  <c r="E44" i="45"/>
  <c r="E45" i="45"/>
  <c r="E28" i="45"/>
  <c r="I23" i="45"/>
  <c r="C33" i="46"/>
  <c r="C34" i="46"/>
  <c r="C35" i="46"/>
  <c r="C36" i="46"/>
  <c r="C37" i="46"/>
  <c r="C38" i="46"/>
  <c r="C39" i="46"/>
  <c r="C40" i="46"/>
  <c r="C41" i="46"/>
  <c r="C42" i="46"/>
  <c r="C43" i="46"/>
  <c r="C44" i="46"/>
  <c r="C45" i="46"/>
  <c r="C46" i="46"/>
  <c r="C47" i="46"/>
  <c r="C48" i="46"/>
  <c r="I69" i="43"/>
  <c r="I53" i="43"/>
  <c r="I54" i="43"/>
  <c r="I55" i="43"/>
  <c r="I56" i="43"/>
  <c r="I57" i="43"/>
  <c r="I58" i="43"/>
  <c r="I59" i="43"/>
  <c r="I60" i="43"/>
  <c r="I61" i="43"/>
  <c r="I62" i="43"/>
  <c r="I63" i="43"/>
  <c r="I64" i="43"/>
  <c r="I65" i="43"/>
  <c r="I66" i="43"/>
  <c r="I67" i="43"/>
  <c r="I68" i="43"/>
  <c r="I52" i="43"/>
  <c r="E29" i="43"/>
  <c r="E30" i="43"/>
  <c r="E31" i="43"/>
  <c r="E32" i="43"/>
  <c r="E33" i="43"/>
  <c r="E34" i="43"/>
  <c r="E35" i="43"/>
  <c r="E36" i="43"/>
  <c r="E37" i="43"/>
  <c r="E38" i="43"/>
  <c r="E39" i="43"/>
  <c r="E40" i="43"/>
  <c r="E41" i="43"/>
  <c r="E42" i="43"/>
  <c r="E43" i="43"/>
  <c r="E44" i="43"/>
  <c r="E45" i="43"/>
  <c r="E28" i="43"/>
  <c r="I23" i="43"/>
  <c r="I23" i="39"/>
  <c r="E45" i="37"/>
  <c r="E44" i="37"/>
  <c r="E43" i="37"/>
  <c r="E42" i="37"/>
  <c r="E41" i="37"/>
  <c r="E40" i="37"/>
  <c r="E39" i="37"/>
  <c r="E38" i="37"/>
  <c r="E37" i="37"/>
  <c r="E36" i="37"/>
  <c r="E35" i="37"/>
  <c r="E34" i="37"/>
  <c r="E33" i="37"/>
  <c r="E32" i="37"/>
  <c r="E31" i="37"/>
  <c r="E30" i="37"/>
  <c r="E29" i="37"/>
  <c r="I23" i="23"/>
  <c r="C32" i="46"/>
  <c r="C23" i="46"/>
  <c r="C49" i="46" s="1"/>
  <c r="D29" i="39"/>
  <c r="D30" i="39"/>
  <c r="D31" i="39"/>
  <c r="D32" i="39"/>
  <c r="D33" i="39"/>
  <c r="D34" i="39"/>
  <c r="D35" i="39"/>
  <c r="D36" i="39"/>
  <c r="D37" i="39"/>
  <c r="D38" i="39"/>
  <c r="D39" i="39"/>
  <c r="D40" i="39"/>
  <c r="D41" i="39"/>
  <c r="D42" i="39"/>
  <c r="D43" i="39"/>
  <c r="D44" i="39"/>
  <c r="D45" i="39"/>
  <c r="D28" i="39"/>
  <c r="J67" i="1"/>
  <c r="I67" i="1"/>
  <c r="H67" i="1"/>
  <c r="H23" i="39"/>
  <c r="H23" i="38"/>
  <c r="D29" i="37"/>
  <c r="D30" i="37"/>
  <c r="D31" i="37"/>
  <c r="D32" i="37"/>
  <c r="D33" i="37"/>
  <c r="D34" i="37"/>
  <c r="D35" i="37"/>
  <c r="D36" i="37"/>
  <c r="D37" i="37"/>
  <c r="D38" i="37"/>
  <c r="D39" i="37"/>
  <c r="D40" i="37"/>
  <c r="D41" i="37"/>
  <c r="D42" i="37"/>
  <c r="D43" i="37"/>
  <c r="D44" i="37"/>
  <c r="D45" i="37"/>
  <c r="D28" i="37"/>
  <c r="H23" i="37"/>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28"/>
  <c r="D30" i="28"/>
  <c r="D31" i="28"/>
  <c r="D32" i="28"/>
  <c r="D33" i="28"/>
  <c r="D34" i="28"/>
  <c r="D35" i="28"/>
  <c r="D36" i="28"/>
  <c r="D37" i="28"/>
  <c r="D38" i="28"/>
  <c r="D39" i="28"/>
  <c r="D40" i="28"/>
  <c r="D41" i="28"/>
  <c r="D42" i="28"/>
  <c r="D43" i="28"/>
  <c r="D44" i="28"/>
  <c r="D28" i="28"/>
  <c r="H23" i="28"/>
  <c r="D45" i="28" s="1"/>
  <c r="H53" i="45"/>
  <c r="H54" i="45"/>
  <c r="H55" i="45"/>
  <c r="H56" i="45"/>
  <c r="H57" i="45"/>
  <c r="H58" i="45"/>
  <c r="H59" i="45"/>
  <c r="H60" i="45"/>
  <c r="H61" i="45"/>
  <c r="H62" i="45"/>
  <c r="H63" i="45"/>
  <c r="H64" i="45"/>
  <c r="H65" i="45"/>
  <c r="H66" i="45"/>
  <c r="H67" i="45"/>
  <c r="H68" i="45"/>
  <c r="H69" i="45"/>
  <c r="H52" i="45"/>
  <c r="D29" i="45"/>
  <c r="D30" i="45"/>
  <c r="D31" i="45"/>
  <c r="D32" i="45"/>
  <c r="D33" i="45"/>
  <c r="D34" i="45"/>
  <c r="D35" i="45"/>
  <c r="D36" i="45"/>
  <c r="D37" i="45"/>
  <c r="D38" i="45"/>
  <c r="D39" i="45"/>
  <c r="D40" i="45"/>
  <c r="D41" i="45"/>
  <c r="D42" i="45"/>
  <c r="D43" i="45"/>
  <c r="D44" i="45"/>
  <c r="D45" i="45"/>
  <c r="D28" i="45"/>
  <c r="H23" i="45"/>
  <c r="H53" i="43"/>
  <c r="H54" i="43"/>
  <c r="H55" i="43"/>
  <c r="H56" i="43"/>
  <c r="H57" i="43"/>
  <c r="H58" i="43"/>
  <c r="H59" i="43"/>
  <c r="H60" i="43"/>
  <c r="H61" i="43"/>
  <c r="H62" i="43"/>
  <c r="H63" i="43"/>
  <c r="H64" i="43"/>
  <c r="H65" i="43"/>
  <c r="H66" i="43"/>
  <c r="H67" i="43"/>
  <c r="H68" i="43"/>
  <c r="H69" i="43"/>
  <c r="H52" i="43"/>
  <c r="D29" i="43"/>
  <c r="D30" i="43"/>
  <c r="D31" i="43"/>
  <c r="D32" i="43"/>
  <c r="D33" i="43"/>
  <c r="D34" i="43"/>
  <c r="D35" i="43"/>
  <c r="D36" i="43"/>
  <c r="D37" i="43"/>
  <c r="D38" i="43"/>
  <c r="D39" i="43"/>
  <c r="D40" i="43"/>
  <c r="D41" i="43"/>
  <c r="D42" i="43"/>
  <c r="D43" i="43"/>
  <c r="D44" i="43"/>
  <c r="D45" i="43"/>
  <c r="D28" i="43"/>
  <c r="H23" i="43"/>
  <c r="H53" i="2"/>
  <c r="H54" i="2"/>
  <c r="H55" i="2"/>
  <c r="H56" i="2"/>
  <c r="H57" i="2"/>
  <c r="H58" i="2"/>
  <c r="H59" i="2"/>
  <c r="H60" i="2"/>
  <c r="H61" i="2"/>
  <c r="H62" i="2"/>
  <c r="H63" i="2"/>
  <c r="H64" i="2"/>
  <c r="H65" i="2"/>
  <c r="H66" i="2"/>
  <c r="H67" i="2"/>
  <c r="H68" i="2"/>
  <c r="H52" i="2"/>
  <c r="D29" i="2"/>
  <c r="D30" i="2"/>
  <c r="D31" i="2"/>
  <c r="D32" i="2"/>
  <c r="D33" i="2"/>
  <c r="D34" i="2"/>
  <c r="D35" i="2"/>
  <c r="D36" i="2"/>
  <c r="D37" i="2"/>
  <c r="D38" i="2"/>
  <c r="D39" i="2"/>
  <c r="D40" i="2"/>
  <c r="D41" i="2"/>
  <c r="D42" i="2"/>
  <c r="D43" i="2"/>
  <c r="D44" i="2"/>
  <c r="D28" i="2"/>
  <c r="H23" i="2"/>
  <c r="H69" i="2" s="1"/>
  <c r="G52" i="45"/>
  <c r="G68" i="45"/>
  <c r="G67" i="45"/>
  <c r="G66" i="45"/>
  <c r="G65" i="45"/>
  <c r="G64" i="45"/>
  <c r="G63" i="45"/>
  <c r="G62" i="45"/>
  <c r="G61" i="45"/>
  <c r="G60" i="45"/>
  <c r="G59" i="45"/>
  <c r="G58" i="45"/>
  <c r="G57" i="45"/>
  <c r="G56" i="45"/>
  <c r="G55" i="45"/>
  <c r="G54" i="45"/>
  <c r="G53" i="45"/>
  <c r="G52" i="43"/>
  <c r="G69" i="43"/>
  <c r="G68" i="43"/>
  <c r="G67" i="43"/>
  <c r="G66" i="43"/>
  <c r="G65" i="43"/>
  <c r="G64" i="43"/>
  <c r="G63" i="43"/>
  <c r="G62" i="43"/>
  <c r="G61" i="43"/>
  <c r="G60" i="43"/>
  <c r="G59" i="43"/>
  <c r="G58" i="43"/>
  <c r="G57" i="43"/>
  <c r="G56" i="43"/>
  <c r="G55" i="43"/>
  <c r="G54" i="43"/>
  <c r="G53" i="43"/>
  <c r="G53" i="2"/>
  <c r="G54" i="2"/>
  <c r="G55" i="2"/>
  <c r="G56" i="2"/>
  <c r="G57" i="2"/>
  <c r="G58" i="2"/>
  <c r="G59" i="2"/>
  <c r="G60" i="2"/>
  <c r="G61" i="2"/>
  <c r="G62" i="2"/>
  <c r="G63" i="2"/>
  <c r="G64" i="2"/>
  <c r="G65" i="2"/>
  <c r="G66" i="2"/>
  <c r="G67" i="2"/>
  <c r="G68" i="2"/>
  <c r="G52" i="2"/>
  <c r="J66" i="1"/>
  <c r="I66" i="1"/>
  <c r="H66" i="1"/>
  <c r="G23" i="39"/>
  <c r="G23" i="38"/>
  <c r="G23" i="31"/>
  <c r="G23" i="25"/>
  <c r="G23" i="23"/>
  <c r="C45" i="28"/>
  <c r="C44" i="28"/>
  <c r="G23" i="28"/>
  <c r="C67" i="1" l="1"/>
  <c r="D45" i="2"/>
  <c r="G23" i="45"/>
  <c r="G69" i="45" s="1"/>
  <c r="G23" i="43"/>
  <c r="G23" i="2"/>
  <c r="G69" i="2" l="1"/>
  <c r="C66" i="1"/>
  <c r="C45" i="45"/>
  <c r="C44" i="45"/>
  <c r="C43" i="45"/>
  <c r="C42" i="45"/>
  <c r="C41" i="45"/>
  <c r="C40" i="45"/>
  <c r="C39" i="45"/>
  <c r="C38" i="45"/>
  <c r="C37" i="45"/>
  <c r="C36" i="45"/>
  <c r="C35" i="45"/>
  <c r="C34" i="45"/>
  <c r="C33" i="45"/>
  <c r="C32" i="45"/>
  <c r="C31" i="45"/>
  <c r="C30" i="45"/>
  <c r="C29" i="45"/>
  <c r="C28" i="45"/>
  <c r="C45" i="43"/>
  <c r="C44" i="43"/>
  <c r="C43" i="43"/>
  <c r="C42" i="43"/>
  <c r="C41" i="43"/>
  <c r="C40" i="43"/>
  <c r="C39" i="43"/>
  <c r="C38" i="43"/>
  <c r="C37" i="43"/>
  <c r="C36" i="43"/>
  <c r="C35" i="43"/>
  <c r="C34" i="43"/>
  <c r="C33" i="43"/>
  <c r="C32" i="43"/>
  <c r="C31" i="43"/>
  <c r="C30" i="43"/>
  <c r="C29" i="43"/>
  <c r="C28" i="43"/>
  <c r="C65" i="1" l="1"/>
  <c r="C64" i="1"/>
  <c r="G68" i="1" s="1"/>
  <c r="C63" i="1"/>
  <c r="G67" i="1" s="1"/>
  <c r="C62" i="1"/>
  <c r="G66" i="1" s="1"/>
  <c r="F23" i="45"/>
  <c r="E23" i="45"/>
  <c r="D23" i="45"/>
  <c r="J65" i="1" l="1"/>
  <c r="I65" i="1"/>
  <c r="H65" i="1"/>
  <c r="F23" i="43" l="1"/>
  <c r="J64" i="1" l="1"/>
  <c r="I64" i="1"/>
  <c r="H64" i="1"/>
  <c r="E23" i="43"/>
  <c r="J63" i="1"/>
  <c r="I63" i="1"/>
  <c r="H63" i="1"/>
  <c r="D23" i="43"/>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1" i="39"/>
  <c r="C32"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<sst xmlns="http://schemas.openxmlformats.org/spreadsheetml/2006/main" count="815" uniqueCount="191">
  <si>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</si>
  <si>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</si>
  <si>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</si>
  <si>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</si>
  <si>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</si>
  <si>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</si>
  <si>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</si>
  <si>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</si>
  <si>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</si>
  <si>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</si>
  <si>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</si>
  <si>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</si>
  <si>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</si>
  <si>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</si>
  <si>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</si>
  <si>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</si>
  <si>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</si>
  <si>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</si>
  <si>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</si>
  <si>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</si>
  <si>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</si>
  <si>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</si>
  <si>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</si>
  <si>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</si>
  <si>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</si>
  <si>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</si>
  <si>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</si>
  <si>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</si>
  <si>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</si>
  <si>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</si>
  <si>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</si>
  <si>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</si>
  <si>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</si>
  <si>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</si>
  <si>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</si>
  <si>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</si>
  <si>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</si>
  <si>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</si>
  <si>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</si>
  <si>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</si>
  <si>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</si>
  <si>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</si>
  <si>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</si>
  <si>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</si>
  <si>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</si>
  <si>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</si>
  <si>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</si>
  <si>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</si>
  <si>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</si>
  <si>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</si>
  <si>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</si>
  <si>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</si>
  <si>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</si>
  <si>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</si>
  <si>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</si>
  <si>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</si>
  <si>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</si>
  <si>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</si>
  <si>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</si>
  <si>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</si>
  <si>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</si>
  <si>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</si>
  <si>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</si>
  <si>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</si>
  <si>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</si>
  <si>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</si>
  <si>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</si>
  <si>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</si>
  <si>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</si>
  <si>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</si>
  <si>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</si>
  <si>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</si>
  <si>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</si>
  <si>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</si>
  <si>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</si>
  <si>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</si>
  <si>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</si>
  <si>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</si>
  <si>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</si>
  <si>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</si>
  <si>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</si>
  <si>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</si>
  <si>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</si>
  <si>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</si>
  <si>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</si>
  <si>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</si>
  <si>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</si>
  <si>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</si>
  <si>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</si>
  <si>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</si>
  <si>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</si>
  <si>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</si>
  <si>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</si>
  <si>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</si>
  <si>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</si>
  <si>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</si>
  <si>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</si>
  <si>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</si>
  <si>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</si>
  <si>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</si>
  <si>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</si>
  <si>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</si>
  <si>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</si>
  <si>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</si>
  <si>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</si>
  <si>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</si>
  <si>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</si>
  <si>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</si>
  <si>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</si>
  <si>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</si>
  <si>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</si>
  <si>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</si>
  <si>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</si>
  <si>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</si>
  <si>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</si>
  <si>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</si>
  <si>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</si>
  <si>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</si>
  <si>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</si>
  <si>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</si>
  <si>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</si>
  <si>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</si>
  <si>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</si>
  <si>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</si>
  <si>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</si>
  <si>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</si>
  <si>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</si>
  <si>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</si>
  <si>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</si>
  <si>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</si>
  <si>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</si>
  <si>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</si>
  <si>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</si>
  <si>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</si>
  <si>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</si>
  <si>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</si>
  <si>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</si>
  <si>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</si>
  <si>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</si>
  <si>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</si>
  <si>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</si>
  <si>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</si>
  <si>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</si>
  <si>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</si>
  <si>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</si>
  <si>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</si>
  <si>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</si>
  <si>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</si>
  <si>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</si>
  <si>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</si>
  <si>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</si>
  <si>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</si>
  <si>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</si>
  <si>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</si>
  <si>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</si>
  <si>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</si>
  <si>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</si>
  <si>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</si>
  <si>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</si>
  <si>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</si>
  <si>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</si>
  <si>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</si>
  <si>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</si>
  <si>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</si>
  <si>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</si>
  <si>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</si>
  <si>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</si>
  <si>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</si>
  <si>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</si>
  <si>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</si>
  <si>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</si>
  <si>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</si>
  <si>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</si>
  <si>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</si>
  <si>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Evolución  22-T1</t>
  </si>
  <si>
    <t>Evolución 22-T1</t>
  </si>
  <si>
    <t>CASTILLA - LEÓN</t>
  </si>
  <si>
    <t>C. VALENCIANA</t>
  </si>
  <si>
    <t>22-T2</t>
  </si>
  <si>
    <t>Evolución  22-T2</t>
  </si>
  <si>
    <t>Evolución 22-T2</t>
  </si>
  <si>
    <t>22-T3</t>
  </si>
  <si>
    <t>Evolución  22-T3</t>
  </si>
  <si>
    <t>Evolución 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</si>
  <si>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</si>
  <si>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</si>
  <si>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</si>
  <si>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</si>
  <si>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</si>
  <si>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Evolución  22-T4</t>
  </si>
  <si>
    <t>Evolución 22-T4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</si>
</sst>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87">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164" fontId="39" fillId="3" borderId="13" xfId="0" applyNumberFormat="1" applyFont="1" applyFill="1" applyBorder="1" applyAlignment="1" applyProtection="1">
      <alignment horizontal="center" vertical="top"/>
      <protection locked="0"/>
    </xf>
    <xf numFmtId="0" fontId="18" fillId="0" borderId="0" xfId="0" applyFont="1" applyAlignment="1">
      <alignment horizontal="center"/>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16" fillId="0" borderId="0" xfId="356" applyFont="1"/>
    <xf numFmtId="0" fontId="18" fillId="0" borderId="0" xfId="356" applyFont="1"/>
    <xf numFmtId="0" fontId="16" fillId="0" borderId="0" xfId="356" applyFont="1" applyAlignment="1">
      <alignment horizontal="left" vertical="center"/>
    </xf>
    <xf numFmtId="0" fontId="17" fillId="0" borderId="0" xfId="356" applyFont="1" applyAlignment="1">
      <alignment vertical="center"/>
    </xf>
    <xf numFmtId="0" fontId="18" fillId="0" borderId="0" xfId="356" applyFont="1" applyAlignment="1">
      <alignment vertical="center"/>
    </xf>
    <xf numFmtId="0" fontId="35" fillId="2" borderId="2" xfId="356" applyFont="1" applyFill="1" applyBorder="1" applyAlignment="1">
      <alignment horizontal="center" vertical="center"/>
    </xf>
    <xf numFmtId="0" fontId="35" fillId="2" borderId="12" xfId="356" applyFont="1" applyFill="1" applyBorder="1" applyAlignment="1">
      <alignment horizontal="center" vertical="center"/>
    </xf>
    <xf numFmtId="0" fontId="34" fillId="0" borderId="3" xfId="356" applyFont="1" applyBorder="1" applyAlignment="1" applyProtection="1">
      <alignment horizontal="left" vertical="center" wrapText="1"/>
      <protection locked="0"/>
    </xf>
    <xf numFmtId="3" fontId="36" fillId="0" borderId="4" xfId="356" applyNumberFormat="1" applyFont="1" applyBorder="1" applyAlignment="1">
      <alignment vertical="center"/>
    </xf>
    <xf numFmtId="0" fontId="39" fillId="3" borderId="13" xfId="356" applyFont="1" applyFill="1" applyBorder="1" applyAlignment="1" applyProtection="1">
      <alignment horizontal="left" vertical="center" wrapText="1"/>
      <protection locked="0"/>
    </xf>
    <xf numFmtId="3" fontId="39" fillId="3" borderId="13" xfId="356" applyNumberFormat="1" applyFont="1" applyFill="1" applyBorder="1" applyAlignment="1" applyProtection="1">
      <alignment vertical="center"/>
      <protection locked="0"/>
    </xf>
    <xf numFmtId="0" fontId="16" fillId="0" borderId="0" xfId="356" applyFont="1" applyAlignment="1">
      <alignment wrapText="1"/>
    </xf>
    <xf numFmtId="0" fontId="35" fillId="2" borderId="2" xfId="356" applyFont="1" applyFill="1" applyBorder="1" applyAlignment="1">
      <alignment horizontal="center" vertical="center" wrapText="1"/>
    </xf>
    <xf numFmtId="164" fontId="36" fillId="0" borderId="4" xfId="356" applyNumberFormat="1" applyFont="1" applyBorder="1" applyAlignment="1">
      <alignment vertical="center"/>
    </xf>
    <xf numFmtId="164" fontId="39" fillId="3" borderId="13" xfId="356" applyNumberFormat="1" applyFont="1" applyFill="1" applyBorder="1" applyAlignment="1" applyProtection="1">
      <alignment vertical="center"/>
      <protection locked="0"/>
    </xf>
    <xf numFmtId="0" fontId="16" fillId="0" borderId="0" xfId="0" applyFont="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a:t>
            </a:r>
          </a:p>
          <a:p>
            <a:pPr>
              <a:defRPr/>
            </a:pPr>
            <a:r>
              <a:rPr lang="es-ES" b="1"/>
              <a:t>Cuarto</a:t>
            </a:r>
            <a:r>
              <a:rPr lang="es-ES" b="1" baseline="0"/>
              <a:t> </a:t>
            </a:r>
            <a:r>
              <a:rPr lang="es-ES" b="1"/>
              <a:t>trimestre de 2022</a:t>
            </a:r>
          </a:p>
        </c:rich>
      </c:tx>
      <c:layout>
        <c:manualLayout>
          <c:xMode val="edge"/>
          <c:yMode val="edge"/>
          <c:x val="0.12489874486758383"/>
          <c:y val="1.30289837294775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juridica'!$J$6:$J$22</c:f>
              <c:numCache>
                <c:formatCode>General</c:formatCode>
                <c:ptCount val="17"/>
                <c:pt idx="0">
                  <c:v>252</c:v>
                </c:pt>
                <c:pt idx="1">
                  <c:v>31</c:v>
                </c:pt>
                <c:pt idx="2">
                  <c:v>15</c:v>
                </c:pt>
                <c:pt idx="3">
                  <c:v>50</c:v>
                </c:pt>
                <c:pt idx="4">
                  <c:v>23</c:v>
                </c:pt>
                <c:pt idx="5">
                  <c:v>9</c:v>
                </c:pt>
                <c:pt idx="6">
                  <c:v>41</c:v>
                </c:pt>
                <c:pt idx="7">
                  <c:v>41</c:v>
                </c:pt>
                <c:pt idx="8">
                  <c:v>311</c:v>
                </c:pt>
                <c:pt idx="9">
                  <c:v>187</c:v>
                </c:pt>
                <c:pt idx="10">
                  <c:v>18</c:v>
                </c:pt>
                <c:pt idx="11">
                  <c:v>63</c:v>
                </c:pt>
                <c:pt idx="12">
                  <c:v>532</c:v>
                </c:pt>
                <c:pt idx="13">
                  <c:v>73</c:v>
                </c:pt>
                <c:pt idx="14">
                  <c:v>10</c:v>
                </c:pt>
                <c:pt idx="15">
                  <c:v>82</c:v>
                </c:pt>
                <c:pt idx="16">
                  <c:v>8</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Cuarto trimestre de 2022</a:t>
            </a:r>
          </a:p>
        </c:rich>
      </c:tx>
      <c:layout>
        <c:manualLayout>
          <c:xMode val="edge"/>
          <c:yMode val="edge"/>
          <c:x val="0.11310170888552099"/>
          <c:y val="1.26984126984126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TSJ'!$J$6:$J$22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BA71-4333-8A2B-27D037E1EA7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 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TSJ'!$J$6:$J$22</c:f>
              <c:numCache>
                <c:formatCode>General</c:formatCode>
                <c:ptCount val="17"/>
                <c:pt idx="0">
                  <c:v>26</c:v>
                </c:pt>
                <c:pt idx="1">
                  <c:v>3</c:v>
                </c:pt>
                <c:pt idx="2">
                  <c:v>0</c:v>
                </c:pt>
                <c:pt idx="3">
                  <c:v>0</c:v>
                </c:pt>
                <c:pt idx="4">
                  <c:v>1</c:v>
                </c:pt>
                <c:pt idx="5">
                  <c:v>0</c:v>
                </c:pt>
                <c:pt idx="6">
                  <c:v>2</c:v>
                </c:pt>
                <c:pt idx="7">
                  <c:v>0</c:v>
                </c:pt>
                <c:pt idx="8">
                  <c:v>6</c:v>
                </c:pt>
                <c:pt idx="9">
                  <c:v>3</c:v>
                </c:pt>
                <c:pt idx="10">
                  <c:v>0</c:v>
                </c:pt>
                <c:pt idx="11">
                  <c:v>7</c:v>
                </c:pt>
                <c:pt idx="12">
                  <c:v>22</c:v>
                </c:pt>
                <c:pt idx="13">
                  <c:v>5</c:v>
                </c:pt>
                <c:pt idx="14">
                  <c:v>0</c:v>
                </c:pt>
                <c:pt idx="15">
                  <c:v>3</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Cuarto trimestre de 2022</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454734203000755E-2"/>
          <c:y val="0.2362848487306169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TSJ'!$J$6:$J$22</c:f>
              <c:numCache>
                <c:formatCode>#,##0</c:formatCode>
                <c:ptCount val="17"/>
                <c:pt idx="0">
                  <c:v>137</c:v>
                </c:pt>
                <c:pt idx="1">
                  <c:v>25</c:v>
                </c:pt>
                <c:pt idx="2">
                  <c:v>9</c:v>
                </c:pt>
                <c:pt idx="3">
                  <c:v>26</c:v>
                </c:pt>
                <c:pt idx="4">
                  <c:v>19</c:v>
                </c:pt>
                <c:pt idx="5">
                  <c:v>15</c:v>
                </c:pt>
                <c:pt idx="6">
                  <c:v>52</c:v>
                </c:pt>
                <c:pt idx="7">
                  <c:v>25</c:v>
                </c:pt>
                <c:pt idx="8">
                  <c:v>283</c:v>
                </c:pt>
                <c:pt idx="9">
                  <c:v>85</c:v>
                </c:pt>
                <c:pt idx="10">
                  <c:v>9</c:v>
                </c:pt>
                <c:pt idx="11">
                  <c:v>74</c:v>
                </c:pt>
                <c:pt idx="12">
                  <c:v>111</c:v>
                </c:pt>
                <c:pt idx="13">
                  <c:v>62</c:v>
                </c:pt>
                <c:pt idx="14">
                  <c:v>6</c:v>
                </c:pt>
                <c:pt idx="15">
                  <c:v>47</c:v>
                </c:pt>
                <c:pt idx="16">
                  <c:v>6</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Cuarto</a:t>
            </a:r>
            <a:r>
              <a:rPr lang="es-ES" b="1" baseline="0"/>
              <a:t> </a:t>
            </a:r>
            <a:r>
              <a:rPr lang="es-ES" b="1"/>
              <a:t>trimestre de 2022</a:t>
            </a:r>
          </a:p>
        </c:rich>
      </c:tx>
      <c:layout>
        <c:manualLayout>
          <c:xMode val="edge"/>
          <c:yMode val="edge"/>
          <c:x val="0.12079234213370388"/>
          <c:y val="1.7866516685414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TSJ'!$J$6:$J$22</c:f>
              <c:numCache>
                <c:formatCode>General</c:formatCode>
                <c:ptCount val="17"/>
                <c:pt idx="0">
                  <c:v>7</c:v>
                </c:pt>
                <c:pt idx="1">
                  <c:v>0</c:v>
                </c:pt>
                <c:pt idx="2">
                  <c:v>0</c:v>
                </c:pt>
                <c:pt idx="3">
                  <c:v>0</c:v>
                </c:pt>
                <c:pt idx="4">
                  <c:v>6</c:v>
                </c:pt>
                <c:pt idx="5">
                  <c:v>0</c:v>
                </c:pt>
                <c:pt idx="6">
                  <c:v>1</c:v>
                </c:pt>
                <c:pt idx="7">
                  <c:v>3</c:v>
                </c:pt>
                <c:pt idx="8">
                  <c:v>27</c:v>
                </c:pt>
                <c:pt idx="9">
                  <c:v>6</c:v>
                </c:pt>
                <c:pt idx="10">
                  <c:v>1</c:v>
                </c:pt>
                <c:pt idx="11">
                  <c:v>6</c:v>
                </c:pt>
                <c:pt idx="12">
                  <c:v>10</c:v>
                </c:pt>
                <c:pt idx="13">
                  <c:v>3</c:v>
                </c:pt>
                <c:pt idx="14">
                  <c:v>0</c:v>
                </c:pt>
                <c:pt idx="15">
                  <c:v>11</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los J. de lo Mercantil. Cuarto trimestre de 2022</a:t>
            </a:r>
          </a:p>
        </c:rich>
      </c:tx>
      <c:layout>
        <c:manualLayout>
          <c:xMode val="edge"/>
          <c:yMode val="edge"/>
          <c:x val="0.1119214301752104"/>
          <c:y val="1.70939730664508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TSJ'!$J$6:$J$22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Cuarto trimestre de 2022</a:t>
            </a:r>
          </a:p>
        </c:rich>
      </c:tx>
      <c:layout>
        <c:manualLayout>
          <c:xMode val="edge"/>
          <c:yMode val="edge"/>
          <c:x val="0.10760985521971043"/>
          <c:y val="1.2608353033884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136429374899567E-2"/>
          <c:y val="0.2454060081868004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TSJ'!$J$6:$J$22</c:f>
              <c:numCache>
                <c:formatCode>#,##0</c:formatCode>
                <c:ptCount val="17"/>
                <c:pt idx="0">
                  <c:v>117</c:v>
                </c:pt>
                <c:pt idx="1">
                  <c:v>54</c:v>
                </c:pt>
                <c:pt idx="2">
                  <c:v>16</c:v>
                </c:pt>
                <c:pt idx="3">
                  <c:v>22</c:v>
                </c:pt>
                <c:pt idx="4">
                  <c:v>47</c:v>
                </c:pt>
                <c:pt idx="5">
                  <c:v>13</c:v>
                </c:pt>
                <c:pt idx="6">
                  <c:v>55</c:v>
                </c:pt>
                <c:pt idx="7">
                  <c:v>81</c:v>
                </c:pt>
                <c:pt idx="8">
                  <c:v>692</c:v>
                </c:pt>
                <c:pt idx="9">
                  <c:v>181</c:v>
                </c:pt>
                <c:pt idx="10">
                  <c:v>14</c:v>
                </c:pt>
                <c:pt idx="11">
                  <c:v>85</c:v>
                </c:pt>
                <c:pt idx="12">
                  <c:v>321</c:v>
                </c:pt>
                <c:pt idx="13">
                  <c:v>65</c:v>
                </c:pt>
                <c:pt idx="14">
                  <c:v>10</c:v>
                </c:pt>
                <c:pt idx="15">
                  <c:v>39</c:v>
                </c:pt>
                <c:pt idx="16">
                  <c:v>0</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Cuarto trimestre de 2022</a:t>
            </a:r>
          </a:p>
        </c:rich>
      </c:tx>
      <c:layout>
        <c:manualLayout>
          <c:xMode val="edge"/>
          <c:yMode val="edge"/>
          <c:x val="0.12104956268221574"/>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TSJ'!$J$6:$J$22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
                  <c:v>0</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en los juzgados de lo</a:t>
            </a:r>
            <a:r>
              <a:rPr lang="es-ES" sz="1100" b="1" baseline="0"/>
              <a:t> mercantil </a:t>
            </a:r>
            <a:r>
              <a:rPr lang="es-ES" sz="1100" b="1"/>
              <a:t>por cada 100.000 habitantes. 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juridica'!$J$52:$J$68</c:f>
              <c:numCache>
                <c:formatCode>#,##0.0</c:formatCode>
                <c:ptCount val="17"/>
                <c:pt idx="0">
                  <c:v>2.9092991359843361</c:v>
                </c:pt>
                <c:pt idx="1">
                  <c:v>2.3390189098361027</c:v>
                </c:pt>
                <c:pt idx="2">
                  <c:v>1.4932817255168993</c:v>
                </c:pt>
                <c:pt idx="3">
                  <c:v>4.2507825690709655</c:v>
                </c:pt>
                <c:pt idx="4">
                  <c:v>1.0567852042719852</c:v>
                </c:pt>
                <c:pt idx="5">
                  <c:v>1.537877933502158</c:v>
                </c:pt>
                <c:pt idx="6">
                  <c:v>1.7299110910085127</c:v>
                </c:pt>
                <c:pt idx="7">
                  <c:v>1.9978627741153001</c:v>
                </c:pt>
                <c:pt idx="8">
                  <c:v>3.995733430361561</c:v>
                </c:pt>
                <c:pt idx="9">
                  <c:v>3.6732648587001084</c:v>
                </c:pt>
                <c:pt idx="10">
                  <c:v>1.7073830086934252</c:v>
                </c:pt>
                <c:pt idx="11">
                  <c:v>2.3427459660145651</c:v>
                </c:pt>
                <c:pt idx="12">
                  <c:v>7.8879601260650221</c:v>
                </c:pt>
                <c:pt idx="13">
                  <c:v>4.7667585845730711</c:v>
                </c:pt>
                <c:pt idx="14">
                  <c:v>1.506904637046949</c:v>
                </c:pt>
                <c:pt idx="15">
                  <c:v>3.7151124886224678</c:v>
                </c:pt>
                <c:pt idx="16">
                  <c:v>2.504029923157582</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Cuarto trimestre de 2022</a:t>
            </a:r>
          </a:p>
        </c:rich>
      </c:tx>
      <c:layout>
        <c:manualLayout>
          <c:xMode val="edge"/>
          <c:yMode val="edge"/>
          <c:x val="0.15829054363128467"/>
          <c:y val="1.269667494771709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567066807004455E-2"/>
          <c:y val="0.2461498729771078"/>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empre'!$D$6:$D$22</c:f>
              <c:numCache>
                <c:formatCode>General</c:formatCode>
                <c:ptCount val="17"/>
                <c:pt idx="0">
                  <c:v>1012</c:v>
                </c:pt>
                <c:pt idx="1">
                  <c:v>161</c:v>
                </c:pt>
                <c:pt idx="2">
                  <c:v>118</c:v>
                </c:pt>
                <c:pt idx="3">
                  <c:v>114</c:v>
                </c:pt>
                <c:pt idx="4">
                  <c:v>397</c:v>
                </c:pt>
                <c:pt idx="5">
                  <c:v>62</c:v>
                </c:pt>
                <c:pt idx="6">
                  <c:v>163</c:v>
                </c:pt>
                <c:pt idx="7">
                  <c:v>194</c:v>
                </c:pt>
                <c:pt idx="8">
                  <c:v>1593</c:v>
                </c:pt>
                <c:pt idx="9">
                  <c:v>791</c:v>
                </c:pt>
                <c:pt idx="10">
                  <c:v>93</c:v>
                </c:pt>
                <c:pt idx="11">
                  <c:v>295</c:v>
                </c:pt>
                <c:pt idx="12">
                  <c:v>961</c:v>
                </c:pt>
                <c:pt idx="13">
                  <c:v>185</c:v>
                </c:pt>
                <c:pt idx="14">
                  <c:v>63</c:v>
                </c:pt>
                <c:pt idx="15">
                  <c:v>150</c:v>
                </c:pt>
                <c:pt idx="16">
                  <c:v>33</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8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Cuarto trimestre de 2022</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692300323772E-2"/>
          <c:y val="0.24816414693266914"/>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empre'!$B$32:$B$48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empre'!$D$32:$D$48</c:f>
              <c:numCache>
                <c:formatCode>#,##0.0</c:formatCode>
                <c:ptCount val="17"/>
                <c:pt idx="0">
                  <c:v>11.683375895302175</c:v>
                </c:pt>
                <c:pt idx="1">
                  <c:v>12.147807886568145</c:v>
                </c:pt>
                <c:pt idx="2">
                  <c:v>11.747149574066276</c:v>
                </c:pt>
                <c:pt idx="3">
                  <c:v>9.6917842574818032</c:v>
                </c:pt>
                <c:pt idx="4">
                  <c:v>18.241031569390355</c:v>
                </c:pt>
                <c:pt idx="5">
                  <c:v>10.594270208570423</c:v>
                </c:pt>
                <c:pt idx="6">
                  <c:v>6.8774514105948192</c:v>
                </c:pt>
                <c:pt idx="7">
                  <c:v>9.4533019067894681</c:v>
                </c:pt>
                <c:pt idx="8">
                  <c:v>20.466891815324651</c:v>
                </c:pt>
                <c:pt idx="9">
                  <c:v>15.537713921025592</c:v>
                </c:pt>
                <c:pt idx="10">
                  <c:v>8.8214788782493638</c:v>
                </c:pt>
                <c:pt idx="11">
                  <c:v>10.970000951972965</c:v>
                </c:pt>
                <c:pt idx="12">
                  <c:v>14.24874000215881</c:v>
                </c:pt>
                <c:pt idx="13">
                  <c:v>12.080141618438606</c:v>
                </c:pt>
                <c:pt idx="14">
                  <c:v>9.4934992133957792</c:v>
                </c:pt>
                <c:pt idx="15">
                  <c:v>6.7959374791874421</c:v>
                </c:pt>
                <c:pt idx="16">
                  <c:v>10.329123433025025</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a:t>
            </a:r>
          </a:p>
          <a:p>
            <a:pPr>
              <a:defRPr/>
            </a:pPr>
            <a:r>
              <a:rPr lang="es-ES" b="1"/>
              <a:t> Cuarto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empresa'!$J$6:$J$22</c:f>
              <c:numCache>
                <c:formatCode>General</c:formatCode>
                <c:ptCount val="17"/>
                <c:pt idx="0">
                  <c:v>80</c:v>
                </c:pt>
                <c:pt idx="1">
                  <c:v>40</c:v>
                </c:pt>
                <c:pt idx="2">
                  <c:v>43</c:v>
                </c:pt>
                <c:pt idx="3">
                  <c:v>51</c:v>
                </c:pt>
                <c:pt idx="4">
                  <c:v>8</c:v>
                </c:pt>
                <c:pt idx="5">
                  <c:v>5</c:v>
                </c:pt>
                <c:pt idx="6">
                  <c:v>88</c:v>
                </c:pt>
                <c:pt idx="7">
                  <c:v>24</c:v>
                </c:pt>
                <c:pt idx="8">
                  <c:v>571</c:v>
                </c:pt>
                <c:pt idx="9">
                  <c:v>52</c:v>
                </c:pt>
                <c:pt idx="10">
                  <c:v>28</c:v>
                </c:pt>
                <c:pt idx="11">
                  <c:v>26</c:v>
                </c:pt>
                <c:pt idx="12">
                  <c:v>120</c:v>
                </c:pt>
                <c:pt idx="13">
                  <c:v>17</c:v>
                </c:pt>
                <c:pt idx="14">
                  <c:v>5</c:v>
                </c:pt>
                <c:pt idx="15">
                  <c:v>8</c:v>
                </c:pt>
                <c:pt idx="16">
                  <c:v>0</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Cuarto trimestre de 2022</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9032446387785218E-2"/>
          <c:y val="0.255783553328037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empresa'!$J$52:$J$68</c:f>
              <c:numCache>
                <c:formatCode>#,##0.0</c:formatCode>
                <c:ptCount val="17"/>
                <c:pt idx="0">
                  <c:v>0.92358702729661457</c:v>
                </c:pt>
                <c:pt idx="1">
                  <c:v>3.0180889159175521</c:v>
                </c:pt>
                <c:pt idx="2">
                  <c:v>4.2807409464817781</c:v>
                </c:pt>
                <c:pt idx="3">
                  <c:v>4.3357982204523857</c:v>
                </c:pt>
                <c:pt idx="4">
                  <c:v>0.36757746235547312</c:v>
                </c:pt>
                <c:pt idx="5">
                  <c:v>0.85437662972342121</c:v>
                </c:pt>
                <c:pt idx="6">
                  <c:v>3.712979902652418</c:v>
                </c:pt>
                <c:pt idx="7">
                  <c:v>1.1694806482626146</c:v>
                </c:pt>
                <c:pt idx="8">
                  <c:v>7.3362179702136698</c:v>
                </c:pt>
                <c:pt idx="9">
                  <c:v>1.0214426345048429</c:v>
                </c:pt>
                <c:pt idx="10">
                  <c:v>2.6559291246342167</c:v>
                </c:pt>
                <c:pt idx="11">
                  <c:v>0.96684754152982044</c:v>
                </c:pt>
                <c:pt idx="12">
                  <c:v>1.7792391261800802</c:v>
                </c:pt>
                <c:pt idx="13">
                  <c:v>1.1100670676403044</c:v>
                </c:pt>
                <c:pt idx="14">
                  <c:v>0.7534523185234745</c:v>
                </c:pt>
                <c:pt idx="15">
                  <c:v>0.3624499988899969</c:v>
                </c:pt>
                <c:pt idx="16">
                  <c:v>0</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Cuarto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total'!$J$6:$J$22</c:f>
              <c:numCache>
                <c:formatCode>#,##0</c:formatCode>
                <c:ptCount val="17"/>
                <c:pt idx="0">
                  <c:v>1344</c:v>
                </c:pt>
                <c:pt idx="1">
                  <c:v>232</c:v>
                </c:pt>
                <c:pt idx="2">
                  <c:v>176</c:v>
                </c:pt>
                <c:pt idx="3">
                  <c:v>215</c:v>
                </c:pt>
                <c:pt idx="4">
                  <c:v>428</c:v>
                </c:pt>
                <c:pt idx="5">
                  <c:v>76</c:v>
                </c:pt>
                <c:pt idx="6">
                  <c:v>292</c:v>
                </c:pt>
                <c:pt idx="7">
                  <c:v>259</c:v>
                </c:pt>
                <c:pt idx="8">
                  <c:v>2475</c:v>
                </c:pt>
                <c:pt idx="9">
                  <c:v>1030</c:v>
                </c:pt>
                <c:pt idx="10">
                  <c:v>139</c:v>
                </c:pt>
                <c:pt idx="11">
                  <c:v>384</c:v>
                </c:pt>
                <c:pt idx="12">
                  <c:v>1613</c:v>
                </c:pt>
                <c:pt idx="13">
                  <c:v>275</c:v>
                </c:pt>
                <c:pt idx="14">
                  <c:v>78</c:v>
                </c:pt>
                <c:pt idx="15">
                  <c:v>240</c:v>
                </c:pt>
                <c:pt idx="16">
                  <c:v>41</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Cuarto trimestre de 2022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total'!$J$52:$J$68</c:f>
              <c:numCache>
                <c:formatCode>#,##0.0</c:formatCode>
                <c:ptCount val="17"/>
                <c:pt idx="0">
                  <c:v>15.516262058583127</c:v>
                </c:pt>
                <c:pt idx="1">
                  <c:v>17.5049157123218</c:v>
                </c:pt>
                <c:pt idx="2">
                  <c:v>17.521172246064953</c:v>
                </c:pt>
                <c:pt idx="3">
                  <c:v>18.278365047005156</c:v>
                </c:pt>
                <c:pt idx="4">
                  <c:v>19.665394236017811</c:v>
                </c:pt>
                <c:pt idx="5">
                  <c:v>12.986524771796002</c:v>
                </c:pt>
                <c:pt idx="6">
                  <c:v>12.320342404255751</c:v>
                </c:pt>
                <c:pt idx="7">
                  <c:v>12.620645329167383</c:v>
                </c:pt>
                <c:pt idx="8">
                  <c:v>31.798843215899886</c:v>
                </c:pt>
                <c:pt idx="9">
                  <c:v>20.232421414230544</c:v>
                </c:pt>
                <c:pt idx="10">
                  <c:v>13.184791011577007</c:v>
                </c:pt>
                <c:pt idx="11">
                  <c:v>14.279594459517348</c:v>
                </c:pt>
                <c:pt idx="12">
                  <c:v>23.915939254403913</c:v>
                </c:pt>
                <c:pt idx="13">
                  <c:v>17.95696727065198</c:v>
                </c:pt>
                <c:pt idx="14">
                  <c:v>11.753856168966202</c:v>
                </c:pt>
                <c:pt idx="15">
                  <c:v>10.873499966699907</c:v>
                </c:pt>
                <c:pt idx="16">
                  <c:v>12.833153356182606</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r>
              <a:rPr lang="es-ES" b="1" baseline="0"/>
              <a:t> Cuarto </a:t>
            </a:r>
            <a:r>
              <a:rPr lang="es-ES" b="1"/>
              <a:t>trimestre de 2022</a:t>
            </a:r>
          </a:p>
        </c:rich>
      </c:tx>
      <c:layout>
        <c:manualLayout>
          <c:xMode val="edge"/>
          <c:yMode val="edge"/>
          <c:x val="0.13309450353793495"/>
          <c:y val="2.39520958083832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TSJ'!$J$6:$J$22</c:f>
              <c:numCache>
                <c:formatCode>#,##0</c:formatCode>
                <c:ptCount val="17"/>
                <c:pt idx="0">
                  <c:v>751</c:v>
                </c:pt>
                <c:pt idx="1">
                  <c:v>110</c:v>
                </c:pt>
                <c:pt idx="2">
                  <c:v>96</c:v>
                </c:pt>
                <c:pt idx="3">
                  <c:v>40</c:v>
                </c:pt>
                <c:pt idx="4">
                  <c:v>77</c:v>
                </c:pt>
                <c:pt idx="5">
                  <c:v>69</c:v>
                </c:pt>
                <c:pt idx="6">
                  <c:v>202</c:v>
                </c:pt>
                <c:pt idx="7">
                  <c:v>146</c:v>
                </c:pt>
                <c:pt idx="8">
                  <c:v>1403</c:v>
                </c:pt>
                <c:pt idx="9">
                  <c:v>884</c:v>
                </c:pt>
                <c:pt idx="10">
                  <c:v>77</c:v>
                </c:pt>
                <c:pt idx="11">
                  <c:v>212</c:v>
                </c:pt>
                <c:pt idx="12">
                  <c:v>1111</c:v>
                </c:pt>
                <c:pt idx="13">
                  <c:v>246</c:v>
                </c:pt>
                <c:pt idx="14">
                  <c:v>28</c:v>
                </c:pt>
                <c:pt idx="15">
                  <c:v>212</c:v>
                </c:pt>
                <c:pt idx="16" formatCode="General">
                  <c:v>32</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581025" y="676275"/>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18</xdr:col>
      <xdr:colOff>28575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3</xdr:row>
      <xdr:rowOff>123825</xdr:rowOff>
    </xdr:from>
    <xdr:to>
      <xdr:col>18</xdr:col>
      <xdr:colOff>9525</xdr:colOff>
      <xdr:row>22</xdr:row>
      <xdr:rowOff>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6" y="171450"/>
          <a:ext cx="153447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1" y="685800"/>
          <a:ext cx="152876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66675</xdr:rowOff>
    </xdr:from>
    <xdr:to>
      <xdr:col>18</xdr:col>
      <xdr:colOff>57150</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886450"/>
          <a:ext cx="15363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28576</xdr:colOff>
      <xdr:row>4</xdr:row>
      <xdr:rowOff>0</xdr:rowOff>
    </xdr:from>
    <xdr:to>
      <xdr:col>17</xdr:col>
      <xdr:colOff>762000</xdr:colOff>
      <xdr:row>21</xdr:row>
      <xdr:rowOff>161926</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542925</xdr:colOff>
      <xdr:row>1</xdr:row>
      <xdr:rowOff>28575</xdr:rowOff>
    </xdr:from>
    <xdr:to>
      <xdr:col>18</xdr:col>
      <xdr:colOff>9524</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5" y="190500"/>
          <a:ext cx="154114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1</xdr:row>
      <xdr:rowOff>495300</xdr:rowOff>
    </xdr:from>
    <xdr:to>
      <xdr:col>18</xdr:col>
      <xdr:colOff>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6" y="657225"/>
          <a:ext cx="15363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19050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66675</xdr:rowOff>
    </xdr:from>
    <xdr:to>
      <xdr:col>17</xdr:col>
      <xdr:colOff>723900</xdr:colOff>
      <xdr:row>22</xdr:row>
      <xdr:rowOff>9525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561975</xdr:colOff>
      <xdr:row>0</xdr:row>
      <xdr:rowOff>123825</xdr:rowOff>
    </xdr:from>
    <xdr:to>
      <xdr:col>17</xdr:col>
      <xdr:colOff>809625</xdr:colOff>
      <xdr:row>1</xdr:row>
      <xdr:rowOff>476250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561975" y="123825"/>
          <a:ext cx="1537335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495300</xdr:rowOff>
    </xdr:from>
    <xdr:to>
      <xdr:col>17</xdr:col>
      <xdr:colOff>800099</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581024" y="657225"/>
          <a:ext cx="15344775"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19050</xdr:colOff>
      <xdr:row>4</xdr:row>
      <xdr:rowOff>0</xdr:rowOff>
    </xdr:from>
    <xdr:to>
      <xdr:col>17</xdr:col>
      <xdr:colOff>742950</xdr:colOff>
      <xdr:row>22</xdr:row>
      <xdr:rowOff>19050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28575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6" y="142875"/>
          <a:ext cx="1539239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18</xdr:col>
      <xdr:colOff>28575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539240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9524</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5363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771525</xdr:colOff>
      <xdr:row>21</xdr:row>
      <xdr:rowOff>152400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581026"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581025"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152400</xdr:rowOff>
    </xdr:from>
    <xdr:to>
      <xdr:col>18</xdr:col>
      <xdr:colOff>19050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5810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9524</xdr:rowOff>
    </xdr:from>
    <xdr:to>
      <xdr:col>17</xdr:col>
      <xdr:colOff>809625</xdr:colOff>
      <xdr:row>22</xdr:row>
      <xdr:rowOff>28575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14</xdr:col>
      <xdr:colOff>19050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48780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57150</xdr:colOff>
      <xdr:row>1</xdr:row>
      <xdr:rowOff>476250</xdr:rowOff>
    </xdr:from>
    <xdr:to>
      <xdr:col>14</xdr:col>
      <xdr:colOff>19050</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638175" y="638175"/>
          <a:ext cx="1479232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4T</a:t>
          </a:r>
          <a:r>
            <a:rPr lang="es-ES" sz="1600" b="1">
              <a:latin typeface="Verdana" panose="020B0604030504040204" pitchFamily="34" charset="0"/>
              <a:ea typeface="Verdana" panose="020B0604030504040204" pitchFamily="34" charset="0"/>
              <a:cs typeface="Verdana" panose="020B0604030504040204" pitchFamily="34" charset="0"/>
            </a:rPr>
            <a:t> 2022</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21</xdr:col>
      <xdr:colOff>95250</xdr:colOff>
      <xdr:row>1</xdr:row>
      <xdr:rowOff>419100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90500"/>
          <a:ext cx="155829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142875</xdr:colOff>
      <xdr:row>1</xdr:row>
      <xdr:rowOff>495300</xdr:rowOff>
    </xdr:from>
    <xdr:to>
      <xdr:col>21</xdr:col>
      <xdr:colOff>85725</xdr:colOff>
      <xdr:row>2</xdr:row>
      <xdr:rowOff>314325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723900" y="685800"/>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3</xdr:row>
      <xdr:rowOff>152400</xdr:rowOff>
    </xdr:from>
    <xdr:to>
      <xdr:col>21</xdr:col>
      <xdr:colOff>2</xdr:colOff>
      <xdr:row>22</xdr:row>
      <xdr:rowOff>9525</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21</xdr:col>
      <xdr:colOff>19049</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55162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9524</xdr:colOff>
      <xdr:row>50</xdr:row>
      <xdr:rowOff>104774</xdr:rowOff>
    </xdr:from>
    <xdr:to>
      <xdr:col>20</xdr:col>
      <xdr:colOff>781049</xdr:colOff>
      <xdr:row>68</xdr:row>
      <xdr:rowOff>9524</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20</xdr:col>
      <xdr:colOff>800100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53638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22</xdr:col>
      <xdr:colOff>819149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4CEFD670-121E-40F6-A8F9-B0EB502623E9}"/>
            </a:ext>
          </a:extLst>
        </xdr:cNvPr>
        <xdr:cNvSpPr/>
      </xdr:nvSpPr>
      <xdr:spPr>
        <a:xfrm flipH="1">
          <a:off x="16897350" y="190500"/>
          <a:ext cx="819149"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485774</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42112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19</xdr:col>
      <xdr:colOff>514350</xdr:colOff>
      <xdr:row>2</xdr:row>
      <xdr:rowOff>333375</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81026" y="704850"/>
          <a:ext cx="142493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66675</xdr:colOff>
      <xdr:row>4</xdr:row>
      <xdr:rowOff>9525</xdr:rowOff>
    </xdr:from>
    <xdr:to>
      <xdr:col>16</xdr:col>
      <xdr:colOff>85726</xdr:colOff>
      <xdr:row>22</xdr:row>
      <xdr:rowOff>28574</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xdr:colOff>
      <xdr:row>30</xdr:row>
      <xdr:rowOff>19049</xdr:rowOff>
    </xdr:from>
    <xdr:to>
      <xdr:col>16</xdr:col>
      <xdr:colOff>0</xdr:colOff>
      <xdr:row>47</xdr:row>
      <xdr:rowOff>66675</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571499</xdr:colOff>
      <xdr:row>24</xdr:row>
      <xdr:rowOff>57151</xdr:rowOff>
    </xdr:from>
    <xdr:to>
      <xdr:col>19</xdr:col>
      <xdr:colOff>561975</xdr:colOff>
      <xdr:row>26</xdr:row>
      <xdr:rowOff>85725</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571499" y="5762626"/>
          <a:ext cx="14306551"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57150</xdr:colOff>
      <xdr:row>1</xdr:row>
      <xdr:rowOff>295275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12590ED9-1EB8-45AB-992A-0B344169EFEF}"/>
            </a:ext>
          </a:extLst>
        </xdr:cNvPr>
        <xdr:cNvSpPr/>
      </xdr:nvSpPr>
      <xdr:spPr>
        <a:xfrm flipH="1">
          <a:off x="15144750" y="190500"/>
          <a:ext cx="876300"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9525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8496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20</xdr:col>
      <xdr:colOff>9525</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8591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3</xdr:row>
      <xdr:rowOff>152399</xdr:rowOff>
    </xdr:from>
    <xdr:to>
      <xdr:col>16</xdr:col>
      <xdr:colOff>942975</xdr:colOff>
      <xdr:row>22</xdr:row>
      <xdr:rowOff>0</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24</xdr:row>
      <xdr:rowOff>171450</xdr:rowOff>
    </xdr:from>
    <xdr:to>
      <xdr:col>20</xdr:col>
      <xdr:colOff>9525</xdr:colOff>
      <xdr:row>25</xdr:row>
      <xdr:rowOff>38100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09600" y="6048375"/>
          <a:ext cx="158305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123825</xdr:colOff>
      <xdr:row>50</xdr:row>
      <xdr:rowOff>57151</xdr:rowOff>
    </xdr:from>
    <xdr:to>
      <xdr:col>20</xdr:col>
      <xdr:colOff>361949</xdr:colOff>
      <xdr:row>67</xdr:row>
      <xdr:rowOff>180976</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21</xdr:col>
      <xdr:colOff>19050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54781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476249</xdr:colOff>
      <xdr:row>1</xdr:row>
      <xdr:rowOff>1</xdr:rowOff>
    </xdr:from>
    <xdr:to>
      <xdr:col>21</xdr:col>
      <xdr:colOff>790575</xdr:colOff>
      <xdr:row>1</xdr:row>
      <xdr:rowOff>276225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6256A093-EB2A-4C70-AFF4-05939F91C03B}"/>
            </a:ext>
          </a:extLst>
        </xdr:cNvPr>
        <xdr:cNvSpPr/>
      </xdr:nvSpPr>
      <xdr:spPr>
        <a:xfrm flipH="1">
          <a:off x="16944974" y="190501"/>
          <a:ext cx="790576" cy="276224"/>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21</xdr:col>
      <xdr:colOff>76200</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678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21</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640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20</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592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142875</xdr:colOff>
      <xdr:row>4</xdr:row>
      <xdr:rowOff>85725</xdr:rowOff>
    </xdr:from>
    <xdr:to>
      <xdr:col>21</xdr:col>
      <xdr:colOff>76200</xdr:colOff>
      <xdr:row>22</xdr:row>
      <xdr:rowOff>104775</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47</xdr:row>
      <xdr:rowOff>19050</xdr:rowOff>
    </xdr:from>
    <xdr:to>
      <xdr:col>20</xdr:col>
      <xdr:colOff>809625</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50" y="11172825"/>
          <a:ext cx="155543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104775</xdr:colOff>
      <xdr:row>50</xdr:row>
      <xdr:rowOff>19050</xdr:rowOff>
    </xdr:from>
    <xdr:to>
      <xdr:col>21</xdr:col>
      <xdr:colOff>9525</xdr:colOff>
      <xdr:row>68</xdr:row>
      <xdr:rowOff>85725</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23</xdr:col>
      <xdr:colOff>9526</xdr:colOff>
      <xdr:row>1</xdr:row>
      <xdr:rowOff>285749</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0BB05B07-8EAE-407A-869A-28DCC9D447CA}"/>
            </a:ext>
          </a:extLst>
        </xdr:cNvPr>
        <xdr:cNvSpPr/>
      </xdr:nvSpPr>
      <xdr:spPr>
        <a:xfrm flipH="1">
          <a:off x="17011650"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38101</xdr:colOff>
      <xdr:row>1</xdr:row>
      <xdr:rowOff>19050</xdr:rowOff>
    </xdr:from>
    <xdr:to>
      <xdr:col>18</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6" y="180975"/>
          <a:ext cx="1532572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600" y="685800"/>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6" y="6048375"/>
          <a:ext cx="153828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4</xdr:row>
      <xdr:rowOff>76200</xdr:rowOff>
    </xdr:from>
    <xdr:to>
      <xdr:col>17</xdr:col>
      <xdr:colOff>771525</xdr:colOff>
      <xdr:row>21</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1</xdr:row>
      <xdr:rowOff>0</xdr:rowOff>
    </xdr:from>
    <xdr:to>
      <xdr:col>20</xdr:col>
      <xdr:colOff>28575</xdr:colOff>
      <xdr:row>1</xdr:row>
      <xdr:rowOff>428625</xdr:rowOff>
    </xdr:to>
    <xdr:sp macro="" textlink="">
      <xdr:nvSpPr>
        <xdr:cNvPr id="5" name="4 Pentágono">
          <a:hlinkClick xmlns:r="http://schemas.openxmlformats.org/officeDocument/2006/relationships" r:id="rId2"/>
          <a:extLst>
            <a:ext uri="{FF2B5EF4-FFF2-40B4-BE49-F238E27FC236}">
              <a16:creationId xmlns:a16="http://schemas.microsoft.com/office/drawing/2014/main" id="{1E953C65-BE8D-4CD5-B46A-068E3A603BC9}"/>
            </a:ext>
          </a:extLst>
        </xdr:cNvPr>
        <xdr:cNvSpPr/>
      </xdr:nvSpPr>
      <xdr:spPr>
        <a:xfrm flipH="1">
          <a:off x="16764000" y="161925"/>
          <a:ext cx="847725"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17</xdr:col>
      <xdr:colOff>819149</xdr:colOff>
      <xdr:row>1</xdr:row>
      <xdr:rowOff>428625</xdr:rowOff>
    </xdr:to>
    <xdr:sp macro="" textlink="">
      <xdr:nvSpPr>
        <xdr:cNvPr id="2" name="1 Rectángulo redondeado">
          <a:extLst>
            <a:ext uri="{FF2B5EF4-FFF2-40B4-BE49-F238E27FC236}">
              <a16:creationId xmlns:a16="http://schemas.microsoft.com/office/drawing/2014/main" id="{3833C2A8-2BEE-406E-AE08-B931FC3626FA}"/>
            </a:ext>
          </a:extLst>
        </xdr:cNvPr>
        <xdr:cNvSpPr/>
      </xdr:nvSpPr>
      <xdr:spPr>
        <a:xfrm>
          <a:off x="581025" y="171450"/>
          <a:ext cx="153352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861F1CE8-B7FF-46D0-B15F-D832CE0DBAC2}"/>
            </a:ext>
          </a:extLst>
        </xdr:cNvPr>
        <xdr:cNvSpPr/>
      </xdr:nvSpPr>
      <xdr:spPr>
        <a:xfrm>
          <a:off x="581026" y="676275"/>
          <a:ext cx="153257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57150</xdr:rowOff>
    </xdr:from>
    <xdr:to>
      <xdr:col>18</xdr:col>
      <xdr:colOff>47625</xdr:colOff>
      <xdr:row>24</xdr:row>
      <xdr:rowOff>390525</xdr:rowOff>
    </xdr:to>
    <xdr:sp macro="" textlink="">
      <xdr:nvSpPr>
        <xdr:cNvPr id="4" name="3 Rectángulo redondeado">
          <a:extLst>
            <a:ext uri="{FF2B5EF4-FFF2-40B4-BE49-F238E27FC236}">
              <a16:creationId xmlns:a16="http://schemas.microsoft.com/office/drawing/2014/main" id="{05E95303-D3CE-4731-B271-37725452FF77}"/>
            </a:ext>
          </a:extLst>
        </xdr:cNvPr>
        <xdr:cNvSpPr/>
      </xdr:nvSpPr>
      <xdr:spPr>
        <a:xfrm>
          <a:off x="561976" y="582930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F3F89451-61CE-4D37-973A-1EC58354E61A}"/>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38100</xdr:colOff>
      <xdr:row>4</xdr:row>
      <xdr:rowOff>295274</xdr:rowOff>
    </xdr:from>
    <xdr:to>
      <xdr:col>17</xdr:col>
      <xdr:colOff>809625</xdr:colOff>
      <xdr:row>22</xdr:row>
      <xdr:rowOff>0</xdr:rowOff>
    </xdr:to>
    <xdr:graphicFrame macro="">
      <xdr:nvGraphicFramePr>
        <xdr:cNvPr id="6" name="Gráfico 5">
          <a:extLst>
            <a:ext uri="{FF2B5EF4-FFF2-40B4-BE49-F238E27FC236}">
              <a16:creationId xmlns:a16="http://schemas.microsoft.com/office/drawing/2014/main" id="{E4551D64-5D47-455E-8980-8F7E9F5AE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00%20CRISIS\A&#241;o%202022\Datos%20sobre%20el%20efecto%20de%20la%20crisis%20en%20los%20juzgados%20de%20lo%20mercantil%203T%202022.xlsx" TargetMode="External"/><Relationship Id="rId1" Type="http://schemas.openxmlformats.org/officeDocument/2006/relationships/externalLinkPath" Target="file:///K:\00%20CRISIS\A&#241;o%202022\Datos%20sobre%20el%20efecto%20de%20la%20crisis%20en%20los%20juzgados%20de%20lo%20mercantil%203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presentados TSJ total"/>
      <sheetName val="Concurso TSJ pers nat no empre"/>
      <sheetName val="Concursos TSJ  pers nat empresa"/>
      <sheetName val="Concursos TSJ persona juridica"/>
      <sheetName val="Concursos declarados TSJ"/>
      <sheetName val="Con. declarados concluidos TSJ"/>
      <sheetName val="Concursos Convenio TSJ"/>
      <sheetName val="Concursos Liquidación TSJ"/>
      <sheetName val="E.R.E's TSJ"/>
      <sheetName val="Consecutivos tramite TSJ"/>
      <sheetName val="Consecutivos declarados TSJ"/>
      <sheetName val="Consecutivos declar conclu  TSJ"/>
      <sheetName val="Provinci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6">
          <cell r="B6" t="str">
            <v>ANDALUCÍA</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8"/>
  <sheetViews>
    <sheetView tabSelected="1" zoomScaleNormal="100" workbookViewId="0">
      <selection activeCell="D20" sqref="D20"/>
    </sheetView>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173</v>
      </c>
      <c r="C16" s="12"/>
      <c r="D16" s="12"/>
      <c r="E16" s="12"/>
      <c r="F16" s="66"/>
      <c r="G16" s="12"/>
      <c r="J16" s="5"/>
    </row>
    <row r="17" spans="2:10" ht="21" customHeight="1" x14ac:dyDescent="0.2">
      <c r="B17" s="12" t="s">
        <v>184</v>
      </c>
      <c r="C17" s="12"/>
      <c r="D17" s="12"/>
      <c r="E17" s="12"/>
      <c r="F17" s="12"/>
      <c r="G17" s="12"/>
      <c r="J17" s="5"/>
    </row>
    <row r="18" spans="2:10" ht="21" customHeight="1" x14ac:dyDescent="0.2">
      <c r="B18" s="12" t="s">
        <v>185</v>
      </c>
      <c r="C18" s="12"/>
      <c r="D18" s="12"/>
      <c r="E18" s="12"/>
      <c r="F18" s="12"/>
      <c r="G18" s="12"/>
      <c r="J18" s="5"/>
    </row>
    <row r="19" spans="2:10" ht="21" customHeight="1" x14ac:dyDescent="0.2">
      <c r="B19" s="12" t="s">
        <v>111</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43</v>
      </c>
      <c r="C21" s="12"/>
      <c r="D21" s="12"/>
      <c r="E21" s="12"/>
      <c r="F21" s="12"/>
      <c r="G21" s="12"/>
      <c r="J21" s="5"/>
    </row>
    <row r="22" spans="2:10" ht="21" customHeight="1" x14ac:dyDescent="0.2">
      <c r="B22" s="12" t="s">
        <v>44</v>
      </c>
      <c r="C22" s="12"/>
      <c r="D22" s="12"/>
      <c r="E22" s="12"/>
      <c r="F22" s="12"/>
      <c r="G22" s="12"/>
      <c r="J22" s="5"/>
    </row>
    <row r="23" spans="2:10" ht="21" customHeight="1" x14ac:dyDescent="0.2">
      <c r="B23" s="12" t="s">
        <v>107</v>
      </c>
      <c r="C23" s="12"/>
      <c r="D23" s="12"/>
      <c r="E23" s="12"/>
      <c r="F23" s="12"/>
      <c r="G23" s="12"/>
      <c r="J23" s="5"/>
    </row>
    <row r="24" spans="2:10" ht="21" customHeight="1" x14ac:dyDescent="0.2">
      <c r="B24" s="12" t="s">
        <v>93</v>
      </c>
      <c r="C24" s="12"/>
      <c r="D24" s="12"/>
      <c r="E24" s="12"/>
      <c r="F24" s="12"/>
      <c r="G24" s="12"/>
      <c r="H24" s="12"/>
      <c r="J24" s="5"/>
    </row>
    <row r="25" spans="2:10" ht="21" customHeight="1" x14ac:dyDescent="0.2">
      <c r="B25" s="12" t="s">
        <v>106</v>
      </c>
      <c r="C25"/>
      <c r="D25"/>
      <c r="E25"/>
      <c r="F25" s="12"/>
      <c r="G25" s="12"/>
      <c r="I25" s="5"/>
    </row>
    <row r="26" spans="2:10" ht="21" customHeight="1" x14ac:dyDescent="0.2">
      <c r="B26" s="12" t="s">
        <v>105</v>
      </c>
      <c r="C26" s="12"/>
      <c r="D26" s="12"/>
      <c r="E26" s="12"/>
      <c r="F26" s="12"/>
      <c r="G26" s="12"/>
      <c r="H26" s="12"/>
      <c r="J26" s="5"/>
    </row>
    <row r="27" spans="2:10" ht="18" customHeight="1" x14ac:dyDescent="0.25">
      <c r="B27" s="12" t="s">
        <v>168</v>
      </c>
      <c r="C27" s="2"/>
      <c r="D27"/>
      <c r="E27"/>
      <c r="F27"/>
      <c r="G27"/>
      <c r="H27"/>
      <c r="I27"/>
      <c r="J27"/>
    </row>
    <row r="28" spans="2:10" ht="15" x14ac:dyDescent="0.2">
      <c r="I28" s="8"/>
      <c r="J28"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8:J28"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G24" location="'Consecutivos tramite TSJ'!A1" display="Concursos consecutivos admitidos a trámite por TSJ" xr:uid="{00000000-0004-0000-0000-000018000000}"/>
    <hyperlink ref="B26:H26" location="'Consecutivos declar conclu  TSJ'!A1" display="Concursos consecutivos declarados y concluidos art. 176 bis por TSJ" xr:uid="{00000000-0004-0000-0000-000019000000}"/>
    <hyperlink ref="B25" location="'Consecutivos declarados TSJ'!A1" display="Consecutivos declarados TSJ'!A1" xr:uid="{BF93C2C5-D99F-4285-A0C5-4C2E28945FC5}"/>
    <hyperlink ref="B17" location="Introducción!A1" display="Concursos presentados por TSJ. Personas naturales empresarios" xr:uid="{626B6E15-06FF-4C48-A1C2-D27DF6094749}"/>
    <hyperlink ref="B27"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election activeCell="J19" sqref="J19"/>
    </sheetView>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110</v>
      </c>
      <c r="D5" s="26" t="s">
        <v>169</v>
      </c>
      <c r="E5" s="26" t="s">
        <v>170</v>
      </c>
      <c r="F5" s="47" t="s">
        <v>171</v>
      </c>
      <c r="G5" s="26" t="s">
        <v>172</v>
      </c>
      <c r="H5" s="26" t="s">
        <v>178</v>
      </c>
      <c r="I5" s="26" t="s">
        <v>181</v>
      </c>
      <c r="J5" s="26" t="s">
        <v>188</v>
      </c>
      <c r="K5" s="1"/>
      <c r="L5" s="1"/>
      <c r="M5" s="1"/>
      <c r="N5" s="1"/>
      <c r="O5" s="1"/>
      <c r="P5" s="1"/>
      <c r="Q5" s="1"/>
    </row>
    <row r="6" spans="1:31" ht="17.100000000000001" customHeight="1" thickBot="1" x14ac:dyDescent="0.25">
      <c r="A6" s="1"/>
      <c r="B6" s="28" t="s">
        <v>30</v>
      </c>
      <c r="C6" s="57">
        <v>20</v>
      </c>
      <c r="D6" s="29">
        <v>27</v>
      </c>
      <c r="E6" s="29">
        <v>22</v>
      </c>
      <c r="F6" s="57">
        <v>14</v>
      </c>
      <c r="G6" s="57">
        <v>19</v>
      </c>
      <c r="H6" s="57">
        <v>20</v>
      </c>
      <c r="I6" s="57">
        <v>11</v>
      </c>
      <c r="J6" s="57">
        <v>26</v>
      </c>
      <c r="K6" s="1"/>
      <c r="L6" s="1"/>
      <c r="M6" s="1"/>
      <c r="N6" s="1"/>
      <c r="O6" s="1"/>
      <c r="P6" s="1"/>
      <c r="Q6" s="1"/>
    </row>
    <row r="7" spans="1:31" ht="17.100000000000001" customHeight="1" thickBot="1" x14ac:dyDescent="0.25">
      <c r="A7" s="1"/>
      <c r="B7" s="28" t="s">
        <v>31</v>
      </c>
      <c r="C7" s="57">
        <v>3</v>
      </c>
      <c r="D7" s="29">
        <v>6</v>
      </c>
      <c r="E7" s="29">
        <v>6</v>
      </c>
      <c r="F7" s="57">
        <v>4</v>
      </c>
      <c r="G7" s="57">
        <v>10</v>
      </c>
      <c r="H7" s="57">
        <v>7</v>
      </c>
      <c r="I7" s="57">
        <v>4</v>
      </c>
      <c r="J7" s="57">
        <v>3</v>
      </c>
      <c r="K7" s="1"/>
      <c r="L7" s="1"/>
      <c r="M7" s="1"/>
      <c r="N7" s="1"/>
      <c r="O7" s="1"/>
      <c r="P7" s="1"/>
      <c r="Q7" s="1"/>
    </row>
    <row r="8" spans="1:31" ht="17.100000000000001" customHeight="1" thickBot="1" x14ac:dyDescent="0.25">
      <c r="A8" s="1"/>
      <c r="B8" s="28" t="s">
        <v>99</v>
      </c>
      <c r="C8" s="57">
        <v>2</v>
      </c>
      <c r="D8" s="29">
        <v>0</v>
      </c>
      <c r="E8" s="29">
        <v>0</v>
      </c>
      <c r="F8" s="57">
        <v>1</v>
      </c>
      <c r="G8" s="57">
        <v>2</v>
      </c>
      <c r="H8" s="57">
        <v>1</v>
      </c>
      <c r="I8" s="57">
        <v>0</v>
      </c>
      <c r="J8" s="57">
        <v>0</v>
      </c>
      <c r="K8" s="1"/>
      <c r="L8" s="1"/>
      <c r="M8" s="1"/>
      <c r="N8" s="1"/>
      <c r="O8" s="1"/>
      <c r="P8" s="1"/>
      <c r="Q8" s="1"/>
    </row>
    <row r="9" spans="1:31" ht="17.100000000000001" customHeight="1" thickBot="1" x14ac:dyDescent="0.25">
      <c r="A9" s="1"/>
      <c r="B9" s="28" t="s">
        <v>26</v>
      </c>
      <c r="C9" s="57">
        <v>5</v>
      </c>
      <c r="D9" s="29">
        <v>9</v>
      </c>
      <c r="E9" s="29">
        <v>4</v>
      </c>
      <c r="F9" s="57">
        <v>3</v>
      </c>
      <c r="G9" s="57">
        <v>4</v>
      </c>
      <c r="H9" s="57">
        <v>3</v>
      </c>
      <c r="I9" s="57">
        <v>7</v>
      </c>
      <c r="J9" s="57">
        <v>0</v>
      </c>
      <c r="K9" s="1"/>
      <c r="L9" s="1"/>
      <c r="M9" s="1"/>
      <c r="N9" s="1"/>
      <c r="O9" s="1"/>
      <c r="P9" s="1"/>
      <c r="Q9" s="1"/>
    </row>
    <row r="10" spans="1:31" ht="17.100000000000001" customHeight="1" thickBot="1" x14ac:dyDescent="0.25">
      <c r="A10" s="1"/>
      <c r="B10" s="28" t="s">
        <v>8</v>
      </c>
      <c r="C10" s="57">
        <v>7</v>
      </c>
      <c r="D10" s="29">
        <v>10</v>
      </c>
      <c r="E10" s="29">
        <v>7</v>
      </c>
      <c r="F10" s="57">
        <v>4</v>
      </c>
      <c r="G10" s="57">
        <v>7</v>
      </c>
      <c r="H10" s="57">
        <v>4</v>
      </c>
      <c r="I10" s="57">
        <v>3</v>
      </c>
      <c r="J10" s="57">
        <v>1</v>
      </c>
      <c r="K10" s="1"/>
      <c r="L10" s="1"/>
      <c r="M10" s="1"/>
      <c r="N10" s="1"/>
      <c r="O10" s="1"/>
      <c r="P10" s="1"/>
      <c r="Q10" s="1"/>
    </row>
    <row r="11" spans="1:31" ht="17.100000000000001" customHeight="1" thickBot="1" x14ac:dyDescent="0.25">
      <c r="A11" s="1"/>
      <c r="B11" s="28" t="s">
        <v>9</v>
      </c>
      <c r="C11" s="57">
        <v>1</v>
      </c>
      <c r="D11" s="29">
        <v>3</v>
      </c>
      <c r="E11" s="29">
        <v>0</v>
      </c>
      <c r="F11" s="57">
        <v>0</v>
      </c>
      <c r="G11" s="57">
        <v>1</v>
      </c>
      <c r="H11" s="57">
        <v>0</v>
      </c>
      <c r="I11" s="57">
        <v>0</v>
      </c>
      <c r="J11" s="57">
        <v>0</v>
      </c>
      <c r="K11" s="1"/>
      <c r="L11" s="1"/>
      <c r="M11" s="1"/>
      <c r="N11" s="1"/>
      <c r="O11" s="1"/>
      <c r="P11" s="1"/>
      <c r="Q11" s="1"/>
    </row>
    <row r="12" spans="1:31" ht="17.100000000000001" customHeight="1" thickBot="1" x14ac:dyDescent="0.25">
      <c r="A12" s="1"/>
      <c r="B12" s="28" t="s">
        <v>32</v>
      </c>
      <c r="C12" s="57">
        <v>3</v>
      </c>
      <c r="D12" s="29">
        <v>2</v>
      </c>
      <c r="E12" s="29">
        <v>2</v>
      </c>
      <c r="F12" s="57">
        <v>2</v>
      </c>
      <c r="G12" s="57">
        <v>14</v>
      </c>
      <c r="H12" s="57">
        <v>6</v>
      </c>
      <c r="I12" s="57">
        <v>0</v>
      </c>
      <c r="J12" s="57">
        <v>2</v>
      </c>
      <c r="K12" s="1"/>
      <c r="L12" s="1"/>
      <c r="M12" s="1"/>
      <c r="N12" s="1"/>
      <c r="O12" s="1"/>
      <c r="P12" s="1"/>
      <c r="Q12" s="1"/>
    </row>
    <row r="13" spans="1:31" ht="17.100000000000001" customHeight="1" thickBot="1" x14ac:dyDescent="0.25">
      <c r="A13" s="1"/>
      <c r="B13" s="28" t="s">
        <v>28</v>
      </c>
      <c r="C13" s="57">
        <v>1</v>
      </c>
      <c r="D13" s="29">
        <v>1</v>
      </c>
      <c r="E13" s="29">
        <v>0</v>
      </c>
      <c r="F13" s="57">
        <v>0</v>
      </c>
      <c r="G13" s="57">
        <v>0</v>
      </c>
      <c r="H13" s="57">
        <v>0</v>
      </c>
      <c r="I13" s="57">
        <v>1</v>
      </c>
      <c r="J13" s="57">
        <v>0</v>
      </c>
      <c r="K13" s="1"/>
      <c r="L13" s="1"/>
      <c r="M13" s="1"/>
      <c r="N13" s="1"/>
      <c r="O13" s="1"/>
      <c r="P13" s="1"/>
      <c r="Q13" s="1"/>
    </row>
    <row r="14" spans="1:31" ht="17.100000000000001" customHeight="1" thickBot="1" x14ac:dyDescent="0.25">
      <c r="A14" s="1"/>
      <c r="B14" s="28" t="s">
        <v>18</v>
      </c>
      <c r="C14" s="57">
        <v>7</v>
      </c>
      <c r="D14" s="29">
        <v>14</v>
      </c>
      <c r="E14" s="29">
        <v>11</v>
      </c>
      <c r="F14" s="57">
        <v>43</v>
      </c>
      <c r="G14" s="57">
        <v>7</v>
      </c>
      <c r="H14" s="57">
        <v>25</v>
      </c>
      <c r="I14" s="57">
        <v>5</v>
      </c>
      <c r="J14" s="57">
        <v>6</v>
      </c>
      <c r="K14" s="1"/>
      <c r="L14" s="1"/>
      <c r="M14" s="1"/>
      <c r="N14" s="1"/>
      <c r="O14" s="1"/>
      <c r="P14" s="1"/>
      <c r="Q14" s="1"/>
    </row>
    <row r="15" spans="1:31" ht="17.100000000000001" customHeight="1" thickBot="1" x14ac:dyDescent="0.25">
      <c r="A15" s="1"/>
      <c r="B15" s="28" t="s">
        <v>27</v>
      </c>
      <c r="C15" s="57">
        <v>9</v>
      </c>
      <c r="D15" s="29">
        <v>9</v>
      </c>
      <c r="E15" s="29">
        <v>7</v>
      </c>
      <c r="F15" s="57">
        <v>9</v>
      </c>
      <c r="G15" s="57">
        <v>7</v>
      </c>
      <c r="H15" s="57">
        <v>7</v>
      </c>
      <c r="I15" s="57">
        <v>9</v>
      </c>
      <c r="J15" s="57">
        <v>3</v>
      </c>
      <c r="K15" s="1"/>
      <c r="L15" s="1"/>
      <c r="M15" s="1"/>
      <c r="N15" s="1"/>
      <c r="O15" s="1"/>
      <c r="P15" s="1"/>
      <c r="Q15" s="1"/>
    </row>
    <row r="16" spans="1:31" ht="17.100000000000001" customHeight="1" thickBot="1" x14ac:dyDescent="0.25">
      <c r="A16" s="1"/>
      <c r="B16" s="28" t="s">
        <v>15</v>
      </c>
      <c r="C16" s="57">
        <v>3</v>
      </c>
      <c r="D16" s="29">
        <v>0</v>
      </c>
      <c r="E16" s="29">
        <v>0</v>
      </c>
      <c r="F16" s="57">
        <v>5</v>
      </c>
      <c r="G16" s="57">
        <v>1</v>
      </c>
      <c r="H16" s="57">
        <v>1</v>
      </c>
      <c r="I16" s="57">
        <v>1</v>
      </c>
      <c r="J16" s="57">
        <v>0</v>
      </c>
      <c r="K16" s="1"/>
      <c r="L16" s="1"/>
      <c r="M16" s="1"/>
      <c r="N16" s="1"/>
      <c r="O16" s="1"/>
      <c r="P16" s="1"/>
      <c r="Q16" s="1"/>
    </row>
    <row r="17" spans="1:31" ht="17.100000000000001" customHeight="1" thickBot="1" x14ac:dyDescent="0.25">
      <c r="A17" s="1"/>
      <c r="B17" s="28" t="s">
        <v>10</v>
      </c>
      <c r="C17" s="57">
        <v>7</v>
      </c>
      <c r="D17" s="29">
        <v>5</v>
      </c>
      <c r="E17" s="29">
        <v>6</v>
      </c>
      <c r="F17" s="57">
        <v>4</v>
      </c>
      <c r="G17" s="57">
        <v>12</v>
      </c>
      <c r="H17" s="57">
        <v>33</v>
      </c>
      <c r="I17" s="57">
        <v>3</v>
      </c>
      <c r="J17" s="57">
        <v>7</v>
      </c>
      <c r="K17" s="1"/>
      <c r="L17" s="1"/>
      <c r="M17" s="1"/>
      <c r="N17" s="1"/>
      <c r="O17" s="1"/>
      <c r="P17" s="1"/>
      <c r="Q17" s="1"/>
    </row>
    <row r="18" spans="1:31" ht="17.100000000000001" customHeight="1" thickBot="1" x14ac:dyDescent="0.25">
      <c r="A18" s="1"/>
      <c r="B18" s="28" t="s">
        <v>100</v>
      </c>
      <c r="C18" s="57">
        <v>32</v>
      </c>
      <c r="D18" s="29">
        <v>15</v>
      </c>
      <c r="E18" s="29">
        <v>11</v>
      </c>
      <c r="F18" s="57">
        <v>10</v>
      </c>
      <c r="G18" s="57">
        <v>18</v>
      </c>
      <c r="H18" s="57">
        <v>21</v>
      </c>
      <c r="I18" s="57">
        <v>8</v>
      </c>
      <c r="J18" s="57">
        <v>22</v>
      </c>
      <c r="K18" s="1"/>
      <c r="L18" s="1"/>
      <c r="M18" s="1"/>
      <c r="N18" s="1"/>
      <c r="O18" s="1"/>
      <c r="P18" s="1"/>
      <c r="Q18" s="1"/>
    </row>
    <row r="19" spans="1:31" ht="17.100000000000001" customHeight="1" thickBot="1" x14ac:dyDescent="0.25">
      <c r="A19" s="1"/>
      <c r="B19" s="28" t="s">
        <v>101</v>
      </c>
      <c r="C19" s="57">
        <v>6</v>
      </c>
      <c r="D19" s="29">
        <v>0</v>
      </c>
      <c r="E19" s="29">
        <v>0</v>
      </c>
      <c r="F19" s="57">
        <v>2</v>
      </c>
      <c r="G19" s="57">
        <v>0</v>
      </c>
      <c r="H19" s="57">
        <v>3</v>
      </c>
      <c r="I19" s="57">
        <v>3</v>
      </c>
      <c r="J19" s="57">
        <v>5</v>
      </c>
      <c r="K19" s="1"/>
      <c r="L19" s="1"/>
      <c r="M19" s="1"/>
      <c r="N19" s="1"/>
      <c r="O19" s="1"/>
      <c r="P19" s="1"/>
      <c r="Q19" s="1"/>
    </row>
    <row r="20" spans="1:31" ht="17.100000000000001" customHeight="1" thickBot="1" x14ac:dyDescent="0.25">
      <c r="A20" s="1"/>
      <c r="B20" s="28" t="s">
        <v>102</v>
      </c>
      <c r="C20" s="57">
        <v>3</v>
      </c>
      <c r="D20" s="29">
        <v>0</v>
      </c>
      <c r="E20" s="29">
        <v>1</v>
      </c>
      <c r="F20" s="57">
        <v>1</v>
      </c>
      <c r="G20" s="57">
        <v>5</v>
      </c>
      <c r="H20" s="57">
        <v>1</v>
      </c>
      <c r="I20" s="57">
        <v>0</v>
      </c>
      <c r="J20" s="57">
        <v>0</v>
      </c>
      <c r="K20" s="1"/>
      <c r="L20" s="1"/>
      <c r="M20" s="1"/>
      <c r="N20" s="1"/>
      <c r="O20" s="1"/>
      <c r="P20" s="1"/>
      <c r="Q20" s="1"/>
    </row>
    <row r="21" spans="1:31" ht="17.100000000000001" customHeight="1" thickBot="1" x14ac:dyDescent="0.25">
      <c r="A21" s="1"/>
      <c r="B21" s="28" t="s">
        <v>29</v>
      </c>
      <c r="C21" s="57">
        <v>2</v>
      </c>
      <c r="D21" s="29">
        <v>2</v>
      </c>
      <c r="E21" s="29">
        <v>0</v>
      </c>
      <c r="F21" s="57">
        <v>1</v>
      </c>
      <c r="G21" s="57">
        <v>10</v>
      </c>
      <c r="H21" s="57">
        <v>1</v>
      </c>
      <c r="I21" s="57">
        <v>5</v>
      </c>
      <c r="J21" s="57">
        <v>3</v>
      </c>
      <c r="K21" s="1"/>
      <c r="L21" s="1"/>
      <c r="M21" s="1"/>
      <c r="N21" s="1"/>
      <c r="O21" s="1"/>
      <c r="P21" s="1"/>
      <c r="Q21" s="1"/>
    </row>
    <row r="22" spans="1:31" ht="17.100000000000001" customHeight="1" thickBot="1" x14ac:dyDescent="0.25">
      <c r="A22" s="1"/>
      <c r="B22" s="28" t="s">
        <v>11</v>
      </c>
      <c r="C22" s="57">
        <v>0</v>
      </c>
      <c r="D22" s="29">
        <v>1</v>
      </c>
      <c r="E22" s="29">
        <v>0</v>
      </c>
      <c r="F22" s="57">
        <v>0</v>
      </c>
      <c r="G22" s="57">
        <v>4</v>
      </c>
      <c r="H22" s="57">
        <v>0</v>
      </c>
      <c r="I22" s="57">
        <v>0</v>
      </c>
      <c r="J22" s="57">
        <v>0</v>
      </c>
      <c r="K22" s="1"/>
      <c r="L22" s="1"/>
      <c r="M22" s="1"/>
      <c r="N22" s="1"/>
      <c r="O22" s="1"/>
      <c r="P22" s="1"/>
      <c r="Q22" s="1"/>
    </row>
    <row r="23" spans="1:31" ht="17.100000000000001" customHeight="1" thickBot="1" x14ac:dyDescent="0.25">
      <c r="A23" s="1"/>
      <c r="B23" s="49" t="s">
        <v>16</v>
      </c>
      <c r="C23" s="48">
        <v>111</v>
      </c>
      <c r="D23" s="48">
        <v>104</v>
      </c>
      <c r="E23" s="48">
        <v>77</v>
      </c>
      <c r="F23" s="48">
        <v>103</v>
      </c>
      <c r="G23" s="48">
        <f>SUM(G6:G22)</f>
        <v>121</v>
      </c>
      <c r="H23" s="48">
        <f>SUM(H6:H22)</f>
        <v>133</v>
      </c>
      <c r="I23" s="48">
        <f>SUM(I6:I22)</f>
        <v>60</v>
      </c>
      <c r="J23" s="48">
        <f>SUM(J6:J22)</f>
        <v>78</v>
      </c>
      <c r="K23" s="1"/>
      <c r="L23" s="1"/>
      <c r="M23" s="1"/>
      <c r="N23" s="1"/>
      <c r="O23" s="1"/>
      <c r="P23" s="1"/>
      <c r="Q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86"/>
      <c r="C25" s="86"/>
      <c r="D25" s="86"/>
      <c r="E25" s="86"/>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175</v>
      </c>
      <c r="D27" s="27" t="s">
        <v>180</v>
      </c>
      <c r="E27" s="27" t="s">
        <v>183</v>
      </c>
      <c r="F27" s="27" t="s">
        <v>190</v>
      </c>
      <c r="H27" s="1"/>
      <c r="I27" s="1"/>
      <c r="J27" s="1"/>
      <c r="K27" s="1"/>
      <c r="L27" s="1"/>
      <c r="M27" s="1"/>
      <c r="N27" s="1"/>
      <c r="O27" s="1"/>
    </row>
    <row r="28" spans="1:31" ht="17.100000000000001" customHeight="1" thickBot="1" x14ac:dyDescent="0.25">
      <c r="A28" s="1"/>
      <c r="B28" s="28" t="s">
        <v>30</v>
      </c>
      <c r="C28" s="30">
        <f>+IF(C6&gt;0,(G6-C6)/C6,"-")</f>
        <v>-0.05</v>
      </c>
      <c r="D28" s="30">
        <f>+IF(D6&gt;0,(H6-D6)/D6,"-")</f>
        <v>-0.25925925925925924</v>
      </c>
      <c r="E28" s="30">
        <f>+IF(E6&gt;0,(I6-E6)/E6,"-")</f>
        <v>-0.5</v>
      </c>
      <c r="F28" s="30">
        <f>+IF(F6&gt;0,(J6-F6)/F6,"-")</f>
        <v>0.8571428571428571</v>
      </c>
      <c r="H28" s="1"/>
      <c r="I28" s="1"/>
      <c r="J28" s="1"/>
      <c r="K28" s="1"/>
      <c r="L28" s="1"/>
      <c r="M28" s="1"/>
      <c r="N28" s="1"/>
      <c r="O28" s="1"/>
    </row>
    <row r="29" spans="1:31" ht="17.100000000000001" customHeight="1" thickBot="1" x14ac:dyDescent="0.25">
      <c r="A29" s="1"/>
      <c r="B29" s="28" t="s">
        <v>31</v>
      </c>
      <c r="C29" s="30">
        <f t="shared" ref="C29:C45" si="0">+IF(C7&gt;0,(G7-C7)/C7,"-")</f>
        <v>2.3333333333333335</v>
      </c>
      <c r="D29" s="30">
        <f t="shared" ref="D29:D45" si="1">+IF(D7&gt;0,(H7-D7)/D7,"-")</f>
        <v>0.16666666666666666</v>
      </c>
      <c r="E29" s="30">
        <f t="shared" ref="E29:F45" si="2">+IF(E7&gt;0,(I7-E7)/E7,"-")</f>
        <v>-0.33333333333333331</v>
      </c>
      <c r="F29" s="30">
        <f t="shared" si="2"/>
        <v>-0.25</v>
      </c>
      <c r="H29" s="1"/>
      <c r="I29" s="1"/>
      <c r="J29" s="1"/>
      <c r="K29" s="1"/>
      <c r="L29" s="1"/>
      <c r="M29" s="1"/>
      <c r="N29" s="1"/>
      <c r="O29" s="1"/>
    </row>
    <row r="30" spans="1:31" ht="17.100000000000001" customHeight="1" thickBot="1" x14ac:dyDescent="0.25">
      <c r="A30" s="1"/>
      <c r="B30" s="28" t="s">
        <v>99</v>
      </c>
      <c r="C30" s="30">
        <f t="shared" si="0"/>
        <v>0</v>
      </c>
      <c r="D30" s="30" t="str">
        <f t="shared" si="1"/>
        <v>-</v>
      </c>
      <c r="E30" s="30" t="str">
        <f t="shared" si="2"/>
        <v>-</v>
      </c>
      <c r="F30" s="30">
        <f t="shared" si="2"/>
        <v>-1</v>
      </c>
      <c r="H30" s="1"/>
      <c r="I30" s="1"/>
      <c r="J30" s="1"/>
      <c r="K30" s="1"/>
      <c r="L30" s="1"/>
      <c r="M30" s="1"/>
      <c r="N30" s="1"/>
      <c r="O30" s="1"/>
    </row>
    <row r="31" spans="1:31" ht="17.100000000000001" customHeight="1" thickBot="1" x14ac:dyDescent="0.25">
      <c r="A31" s="1"/>
      <c r="B31" s="28" t="s">
        <v>26</v>
      </c>
      <c r="C31" s="30">
        <f t="shared" si="0"/>
        <v>-0.2</v>
      </c>
      <c r="D31" s="30">
        <f t="shared" si="1"/>
        <v>-0.66666666666666663</v>
      </c>
      <c r="E31" s="30">
        <f t="shared" si="2"/>
        <v>0.75</v>
      </c>
      <c r="F31" s="30">
        <f t="shared" si="2"/>
        <v>-1</v>
      </c>
      <c r="H31" s="1"/>
      <c r="I31" s="1"/>
      <c r="J31" s="1"/>
      <c r="K31" s="1"/>
      <c r="L31" s="1"/>
      <c r="M31" s="1"/>
      <c r="N31" s="1"/>
      <c r="O31" s="1"/>
    </row>
    <row r="32" spans="1:31" ht="17.100000000000001" customHeight="1" thickBot="1" x14ac:dyDescent="0.25">
      <c r="A32" s="1"/>
      <c r="B32" s="28" t="s">
        <v>8</v>
      </c>
      <c r="C32" s="30">
        <f t="shared" si="0"/>
        <v>0</v>
      </c>
      <c r="D32" s="30">
        <f t="shared" si="1"/>
        <v>-0.6</v>
      </c>
      <c r="E32" s="30">
        <f t="shared" si="2"/>
        <v>-0.5714285714285714</v>
      </c>
      <c r="F32" s="30">
        <f t="shared" si="2"/>
        <v>-0.75</v>
      </c>
      <c r="H32" s="1"/>
      <c r="I32" s="1"/>
      <c r="J32" s="1"/>
      <c r="K32" s="1"/>
      <c r="L32" s="1"/>
      <c r="M32" s="1"/>
      <c r="N32" s="1"/>
      <c r="O32" s="1"/>
    </row>
    <row r="33" spans="1:15" ht="17.100000000000001" customHeight="1" thickBot="1" x14ac:dyDescent="0.25">
      <c r="A33" s="1"/>
      <c r="B33" s="28" t="s">
        <v>9</v>
      </c>
      <c r="C33" s="30">
        <f t="shared" si="0"/>
        <v>0</v>
      </c>
      <c r="D33" s="30">
        <f t="shared" si="1"/>
        <v>-1</v>
      </c>
      <c r="E33" s="30" t="str">
        <f t="shared" si="2"/>
        <v>-</v>
      </c>
      <c r="F33" s="30" t="str">
        <f t="shared" si="2"/>
        <v>-</v>
      </c>
      <c r="H33" s="1"/>
      <c r="I33" s="1"/>
      <c r="J33" s="1"/>
      <c r="K33" s="1"/>
      <c r="L33" s="1"/>
      <c r="M33" s="1"/>
      <c r="N33" s="1"/>
      <c r="O33" s="1"/>
    </row>
    <row r="34" spans="1:15" ht="17.100000000000001" customHeight="1" thickBot="1" x14ac:dyDescent="0.25">
      <c r="A34" s="1"/>
      <c r="B34" s="28" t="s">
        <v>32</v>
      </c>
      <c r="C34" s="30">
        <f t="shared" si="0"/>
        <v>3.6666666666666665</v>
      </c>
      <c r="D34" s="30">
        <f t="shared" si="1"/>
        <v>2</v>
      </c>
      <c r="E34" s="30">
        <f t="shared" si="2"/>
        <v>-1</v>
      </c>
      <c r="F34" s="30">
        <f t="shared" si="2"/>
        <v>0</v>
      </c>
      <c r="H34" s="1"/>
      <c r="I34" s="1"/>
      <c r="J34" s="1"/>
      <c r="K34" s="1"/>
      <c r="L34" s="1"/>
      <c r="M34" s="1"/>
      <c r="N34" s="1"/>
      <c r="O34" s="1"/>
    </row>
    <row r="35" spans="1:15" ht="17.100000000000001" customHeight="1" thickBot="1" x14ac:dyDescent="0.25">
      <c r="A35" s="1"/>
      <c r="B35" s="28" t="s">
        <v>28</v>
      </c>
      <c r="C35" s="30">
        <f t="shared" si="0"/>
        <v>-1</v>
      </c>
      <c r="D35" s="30">
        <f t="shared" si="1"/>
        <v>-1</v>
      </c>
      <c r="E35" s="30" t="str">
        <f t="shared" si="2"/>
        <v>-</v>
      </c>
      <c r="F35" s="30" t="str">
        <f t="shared" si="2"/>
        <v>-</v>
      </c>
      <c r="H35" s="1"/>
      <c r="I35" s="1"/>
      <c r="J35" s="1"/>
      <c r="K35" s="1"/>
      <c r="L35" s="1"/>
      <c r="M35" s="1"/>
      <c r="N35" s="1"/>
      <c r="O35" s="1"/>
    </row>
    <row r="36" spans="1:15" ht="17.100000000000001" customHeight="1" thickBot="1" x14ac:dyDescent="0.25">
      <c r="A36" s="1"/>
      <c r="B36" s="28" t="s">
        <v>18</v>
      </c>
      <c r="C36" s="30">
        <f t="shared" si="0"/>
        <v>0</v>
      </c>
      <c r="D36" s="30">
        <f t="shared" si="1"/>
        <v>0.7857142857142857</v>
      </c>
      <c r="E36" s="30">
        <f t="shared" si="2"/>
        <v>-0.54545454545454541</v>
      </c>
      <c r="F36" s="30">
        <f t="shared" si="2"/>
        <v>-0.86046511627906974</v>
      </c>
      <c r="H36" s="1"/>
      <c r="I36" s="1"/>
      <c r="J36" s="1"/>
      <c r="K36" s="1"/>
      <c r="L36" s="1"/>
      <c r="M36" s="1"/>
      <c r="N36" s="1"/>
      <c r="O36" s="1"/>
    </row>
    <row r="37" spans="1:15" ht="17.100000000000001" customHeight="1" thickBot="1" x14ac:dyDescent="0.25">
      <c r="A37" s="1"/>
      <c r="B37" s="28" t="s">
        <v>27</v>
      </c>
      <c r="C37" s="30">
        <f t="shared" si="0"/>
        <v>-0.22222222222222221</v>
      </c>
      <c r="D37" s="30">
        <f t="shared" si="1"/>
        <v>-0.22222222222222221</v>
      </c>
      <c r="E37" s="30">
        <f t="shared" si="2"/>
        <v>0.2857142857142857</v>
      </c>
      <c r="F37" s="30">
        <f t="shared" si="2"/>
        <v>-0.66666666666666663</v>
      </c>
      <c r="H37" s="1"/>
      <c r="I37" s="1"/>
      <c r="J37" s="1"/>
      <c r="K37" s="1"/>
      <c r="L37" s="1"/>
      <c r="M37" s="1"/>
      <c r="N37" s="1"/>
      <c r="O37" s="1"/>
    </row>
    <row r="38" spans="1:15" ht="17.100000000000001" customHeight="1" thickBot="1" x14ac:dyDescent="0.25">
      <c r="A38" s="1"/>
      <c r="B38" s="28" t="s">
        <v>15</v>
      </c>
      <c r="C38" s="30">
        <f t="shared" si="0"/>
        <v>-0.66666666666666663</v>
      </c>
      <c r="D38" s="30" t="str">
        <f t="shared" si="1"/>
        <v>-</v>
      </c>
      <c r="E38" s="30" t="str">
        <f t="shared" si="2"/>
        <v>-</v>
      </c>
      <c r="F38" s="30">
        <f t="shared" si="2"/>
        <v>-1</v>
      </c>
      <c r="H38" s="1"/>
      <c r="I38" s="1"/>
      <c r="J38" s="1"/>
      <c r="K38" s="1"/>
      <c r="L38" s="1"/>
      <c r="M38" s="1"/>
      <c r="N38" s="1"/>
      <c r="O38" s="1"/>
    </row>
    <row r="39" spans="1:15" ht="17.100000000000001" customHeight="1" thickBot="1" x14ac:dyDescent="0.25">
      <c r="A39" s="1"/>
      <c r="B39" s="28" t="s">
        <v>10</v>
      </c>
      <c r="C39" s="30">
        <f t="shared" si="0"/>
        <v>0.7142857142857143</v>
      </c>
      <c r="D39" s="30">
        <f t="shared" si="1"/>
        <v>5.6</v>
      </c>
      <c r="E39" s="30">
        <f t="shared" si="2"/>
        <v>-0.5</v>
      </c>
      <c r="F39" s="30">
        <f t="shared" si="2"/>
        <v>0.75</v>
      </c>
      <c r="H39" s="1"/>
      <c r="I39" s="1"/>
      <c r="J39" s="1"/>
      <c r="K39" s="1"/>
      <c r="L39" s="1"/>
      <c r="M39" s="1"/>
      <c r="N39" s="1"/>
      <c r="O39" s="1"/>
    </row>
    <row r="40" spans="1:15" ht="17.100000000000001" customHeight="1" thickBot="1" x14ac:dyDescent="0.25">
      <c r="A40" s="1"/>
      <c r="B40" s="28" t="s">
        <v>100</v>
      </c>
      <c r="C40" s="30">
        <f t="shared" si="0"/>
        <v>-0.4375</v>
      </c>
      <c r="D40" s="30">
        <f t="shared" si="1"/>
        <v>0.4</v>
      </c>
      <c r="E40" s="30">
        <f t="shared" si="2"/>
        <v>-0.27272727272727271</v>
      </c>
      <c r="F40" s="30">
        <f t="shared" si="2"/>
        <v>1.2</v>
      </c>
      <c r="H40" s="1"/>
      <c r="I40" s="1"/>
      <c r="J40" s="1"/>
      <c r="K40" s="1"/>
      <c r="L40" s="1"/>
      <c r="M40" s="1"/>
      <c r="N40" s="1"/>
      <c r="O40" s="1"/>
    </row>
    <row r="41" spans="1:15" ht="17.100000000000001" customHeight="1" thickBot="1" x14ac:dyDescent="0.25">
      <c r="A41" s="1"/>
      <c r="B41" s="28" t="s">
        <v>101</v>
      </c>
      <c r="C41" s="30">
        <f t="shared" si="0"/>
        <v>-1</v>
      </c>
      <c r="D41" s="30" t="str">
        <f t="shared" si="1"/>
        <v>-</v>
      </c>
      <c r="E41" s="30" t="str">
        <f t="shared" si="2"/>
        <v>-</v>
      </c>
      <c r="F41" s="30">
        <f t="shared" si="2"/>
        <v>1.5</v>
      </c>
      <c r="H41" s="1"/>
      <c r="I41" s="1"/>
      <c r="J41" s="1"/>
      <c r="K41" s="1"/>
      <c r="L41" s="1"/>
      <c r="M41" s="1"/>
      <c r="N41" s="1"/>
      <c r="O41" s="1"/>
    </row>
    <row r="42" spans="1:15" ht="17.100000000000001" customHeight="1" thickBot="1" x14ac:dyDescent="0.25">
      <c r="A42" s="1"/>
      <c r="B42" s="28" t="s">
        <v>102</v>
      </c>
      <c r="C42" s="30">
        <f t="shared" si="0"/>
        <v>0.66666666666666663</v>
      </c>
      <c r="D42" s="30" t="str">
        <f t="shared" si="1"/>
        <v>-</v>
      </c>
      <c r="E42" s="30">
        <f t="shared" si="2"/>
        <v>-1</v>
      </c>
      <c r="F42" s="30">
        <f t="shared" si="2"/>
        <v>-1</v>
      </c>
      <c r="H42" s="1"/>
      <c r="I42" s="1"/>
      <c r="J42" s="1"/>
      <c r="K42" s="1"/>
      <c r="L42" s="1"/>
      <c r="M42" s="1"/>
      <c r="N42" s="1"/>
      <c r="O42" s="1"/>
    </row>
    <row r="43" spans="1:15" ht="17.100000000000001" customHeight="1" thickBot="1" x14ac:dyDescent="0.25">
      <c r="A43" s="1"/>
      <c r="B43" s="28" t="s">
        <v>29</v>
      </c>
      <c r="C43" s="30">
        <f t="shared" si="0"/>
        <v>4</v>
      </c>
      <c r="D43" s="30">
        <f t="shared" si="1"/>
        <v>-0.5</v>
      </c>
      <c r="E43" s="30" t="str">
        <f t="shared" si="2"/>
        <v>-</v>
      </c>
      <c r="F43" s="30">
        <f t="shared" si="2"/>
        <v>2</v>
      </c>
      <c r="H43" s="1"/>
      <c r="I43" s="1"/>
      <c r="J43" s="1"/>
      <c r="K43" s="1"/>
      <c r="L43" s="1"/>
      <c r="M43" s="1"/>
      <c r="N43" s="1"/>
      <c r="O43" s="1"/>
    </row>
    <row r="44" spans="1:15" ht="17.100000000000001" customHeight="1" thickBot="1" x14ac:dyDescent="0.25">
      <c r="A44" s="1"/>
      <c r="B44" s="28" t="s">
        <v>11</v>
      </c>
      <c r="C44" s="59" t="str">
        <f t="shared" si="0"/>
        <v>-</v>
      </c>
      <c r="D44" s="59">
        <f t="shared" si="1"/>
        <v>-1</v>
      </c>
      <c r="E44" s="59" t="str">
        <f t="shared" si="2"/>
        <v>-</v>
      </c>
      <c r="F44" s="59" t="str">
        <f t="shared" si="2"/>
        <v>-</v>
      </c>
      <c r="H44" s="1"/>
      <c r="I44" s="1"/>
      <c r="J44" s="1"/>
      <c r="K44" s="1"/>
      <c r="L44" s="1"/>
      <c r="M44" s="1"/>
      <c r="N44" s="1"/>
      <c r="O44" s="1"/>
    </row>
    <row r="45" spans="1:15" ht="17.100000000000001" customHeight="1" thickBot="1" x14ac:dyDescent="0.25">
      <c r="A45" s="1"/>
      <c r="B45" s="49" t="s">
        <v>16</v>
      </c>
      <c r="C45" s="51">
        <f t="shared" si="0"/>
        <v>9.0090090090090086E-2</v>
      </c>
      <c r="D45" s="51">
        <f t="shared" si="1"/>
        <v>0.27884615384615385</v>
      </c>
      <c r="E45" s="51">
        <f t="shared" si="2"/>
        <v>-0.22077922077922077</v>
      </c>
      <c r="F45" s="51">
        <f t="shared" si="2"/>
        <v>-0.24271844660194175</v>
      </c>
      <c r="H45" s="1"/>
      <c r="I45" s="1"/>
      <c r="J45" s="1"/>
      <c r="K45" s="1"/>
      <c r="L45" s="1"/>
      <c r="M45" s="1"/>
      <c r="N45" s="1"/>
      <c r="O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110</v>
      </c>
      <c r="D5" s="26" t="s">
        <v>169</v>
      </c>
      <c r="E5" s="26" t="s">
        <v>170</v>
      </c>
      <c r="F5" s="47" t="s">
        <v>171</v>
      </c>
      <c r="G5" s="26" t="s">
        <v>172</v>
      </c>
      <c r="H5" s="26" t="s">
        <v>178</v>
      </c>
      <c r="I5" s="26" t="s">
        <v>181</v>
      </c>
      <c r="J5" s="26" t="s">
        <v>188</v>
      </c>
    </row>
    <row r="6" spans="2:17" ht="17.100000000000001" customHeight="1" thickBot="1" x14ac:dyDescent="0.25">
      <c r="B6" s="28" t="s">
        <v>30</v>
      </c>
      <c r="C6" s="29">
        <v>98</v>
      </c>
      <c r="D6" s="29">
        <v>103</v>
      </c>
      <c r="E6" s="29">
        <v>64</v>
      </c>
      <c r="F6" s="29">
        <v>101</v>
      </c>
      <c r="G6" s="29">
        <v>108</v>
      </c>
      <c r="H6" s="29">
        <v>96</v>
      </c>
      <c r="I6" s="29">
        <v>112</v>
      </c>
      <c r="J6" s="29">
        <v>137</v>
      </c>
    </row>
    <row r="7" spans="2:17" ht="17.100000000000001" customHeight="1" thickBot="1" x14ac:dyDescent="0.25">
      <c r="B7" s="28" t="s">
        <v>31</v>
      </c>
      <c r="C7" s="29">
        <v>24</v>
      </c>
      <c r="D7" s="29">
        <v>21</v>
      </c>
      <c r="E7" s="29">
        <v>17</v>
      </c>
      <c r="F7" s="29">
        <v>16</v>
      </c>
      <c r="G7" s="29">
        <v>22</v>
      </c>
      <c r="H7" s="29">
        <v>19</v>
      </c>
      <c r="I7" s="29">
        <v>37</v>
      </c>
      <c r="J7" s="29">
        <v>25</v>
      </c>
    </row>
    <row r="8" spans="2:17" ht="17.100000000000001" customHeight="1" thickBot="1" x14ac:dyDescent="0.25">
      <c r="B8" s="28" t="s">
        <v>99</v>
      </c>
      <c r="C8" s="29">
        <v>12</v>
      </c>
      <c r="D8" s="29">
        <v>15</v>
      </c>
      <c r="E8" s="29">
        <v>6</v>
      </c>
      <c r="F8" s="29">
        <v>4</v>
      </c>
      <c r="G8" s="29">
        <v>9</v>
      </c>
      <c r="H8" s="29">
        <v>20</v>
      </c>
      <c r="I8" s="29">
        <v>6</v>
      </c>
      <c r="J8" s="29">
        <v>9</v>
      </c>
    </row>
    <row r="9" spans="2:17" ht="17.100000000000001" customHeight="1" thickBot="1" x14ac:dyDescent="0.25">
      <c r="B9" s="28" t="s">
        <v>26</v>
      </c>
      <c r="C9" s="29">
        <v>33</v>
      </c>
      <c r="D9" s="29">
        <v>24</v>
      </c>
      <c r="E9" s="29">
        <v>11</v>
      </c>
      <c r="F9" s="29">
        <v>12</v>
      </c>
      <c r="G9" s="29">
        <v>31</v>
      </c>
      <c r="H9" s="29">
        <v>26</v>
      </c>
      <c r="I9" s="29">
        <v>43</v>
      </c>
      <c r="J9" s="29">
        <v>26</v>
      </c>
    </row>
    <row r="10" spans="2:17" ht="17.100000000000001" customHeight="1" thickBot="1" x14ac:dyDescent="0.25">
      <c r="B10" s="28" t="s">
        <v>8</v>
      </c>
      <c r="C10" s="29">
        <v>41</v>
      </c>
      <c r="D10" s="29">
        <v>24</v>
      </c>
      <c r="E10" s="29">
        <v>19</v>
      </c>
      <c r="F10" s="29">
        <v>7</v>
      </c>
      <c r="G10" s="29">
        <v>37</v>
      </c>
      <c r="H10" s="29">
        <v>33</v>
      </c>
      <c r="I10" s="29">
        <v>24</v>
      </c>
      <c r="J10" s="29">
        <v>19</v>
      </c>
    </row>
    <row r="11" spans="2:17" ht="17.100000000000001" customHeight="1" thickBot="1" x14ac:dyDescent="0.25">
      <c r="B11" s="28" t="s">
        <v>9</v>
      </c>
      <c r="C11" s="29">
        <v>5</v>
      </c>
      <c r="D11" s="29">
        <v>9</v>
      </c>
      <c r="E11" s="29">
        <v>5</v>
      </c>
      <c r="F11" s="29">
        <v>9</v>
      </c>
      <c r="G11" s="29">
        <v>9</v>
      </c>
      <c r="H11" s="29">
        <v>3</v>
      </c>
      <c r="I11" s="29">
        <v>8</v>
      </c>
      <c r="J11" s="29">
        <v>15</v>
      </c>
    </row>
    <row r="12" spans="2:17" ht="17.100000000000001" customHeight="1" thickBot="1" x14ac:dyDescent="0.25">
      <c r="B12" s="28" t="s">
        <v>32</v>
      </c>
      <c r="C12" s="29">
        <v>36</v>
      </c>
      <c r="D12" s="29">
        <v>27</v>
      </c>
      <c r="E12" s="29">
        <v>22</v>
      </c>
      <c r="F12" s="29">
        <v>31</v>
      </c>
      <c r="G12" s="29">
        <v>34</v>
      </c>
      <c r="H12" s="29">
        <v>40</v>
      </c>
      <c r="I12" s="29">
        <v>34</v>
      </c>
      <c r="J12" s="29">
        <v>52</v>
      </c>
    </row>
    <row r="13" spans="2:17" ht="17.100000000000001" customHeight="1" thickBot="1" x14ac:dyDescent="0.25">
      <c r="B13" s="28" t="s">
        <v>28</v>
      </c>
      <c r="C13" s="29">
        <v>10</v>
      </c>
      <c r="D13" s="29">
        <v>12</v>
      </c>
      <c r="E13" s="29">
        <v>8</v>
      </c>
      <c r="F13" s="29">
        <v>12</v>
      </c>
      <c r="G13" s="29">
        <v>5</v>
      </c>
      <c r="H13" s="29">
        <v>7</v>
      </c>
      <c r="I13" s="29">
        <v>11</v>
      </c>
      <c r="J13" s="29">
        <v>25</v>
      </c>
    </row>
    <row r="14" spans="2:17" ht="17.100000000000001" customHeight="1" thickBot="1" x14ac:dyDescent="0.25">
      <c r="B14" s="28" t="s">
        <v>18</v>
      </c>
      <c r="C14" s="29">
        <v>267</v>
      </c>
      <c r="D14" s="29">
        <v>245</v>
      </c>
      <c r="E14" s="29">
        <v>255</v>
      </c>
      <c r="F14" s="29">
        <v>284</v>
      </c>
      <c r="G14" s="29">
        <v>352</v>
      </c>
      <c r="H14" s="29">
        <v>305</v>
      </c>
      <c r="I14" s="29">
        <v>397</v>
      </c>
      <c r="J14" s="29">
        <v>283</v>
      </c>
    </row>
    <row r="15" spans="2:17" ht="17.100000000000001" customHeight="1" thickBot="1" x14ac:dyDescent="0.25">
      <c r="B15" s="28" t="s">
        <v>27</v>
      </c>
      <c r="C15" s="29">
        <v>105</v>
      </c>
      <c r="D15" s="29">
        <v>67</v>
      </c>
      <c r="E15" s="29">
        <v>49</v>
      </c>
      <c r="F15" s="29">
        <v>56</v>
      </c>
      <c r="G15" s="29">
        <v>63</v>
      </c>
      <c r="H15" s="29">
        <v>62</v>
      </c>
      <c r="I15" s="29">
        <v>49</v>
      </c>
      <c r="J15" s="29">
        <v>85</v>
      </c>
    </row>
    <row r="16" spans="2:17" ht="17.100000000000001" customHeight="1" thickBot="1" x14ac:dyDescent="0.25">
      <c r="B16" s="28" t="s">
        <v>15</v>
      </c>
      <c r="C16" s="29">
        <v>13</v>
      </c>
      <c r="D16" s="29">
        <v>16</v>
      </c>
      <c r="E16" s="29">
        <v>6</v>
      </c>
      <c r="F16" s="29">
        <v>19</v>
      </c>
      <c r="G16" s="29">
        <v>8</v>
      </c>
      <c r="H16" s="29">
        <v>8</v>
      </c>
      <c r="I16" s="29">
        <v>7</v>
      </c>
      <c r="J16" s="29">
        <v>9</v>
      </c>
    </row>
    <row r="17" spans="2:14" ht="17.100000000000001" customHeight="1" thickBot="1" x14ac:dyDescent="0.25">
      <c r="B17" s="28" t="s">
        <v>10</v>
      </c>
      <c r="C17" s="29">
        <v>68</v>
      </c>
      <c r="D17" s="29">
        <v>53</v>
      </c>
      <c r="E17" s="29">
        <v>41</v>
      </c>
      <c r="F17" s="29">
        <v>57</v>
      </c>
      <c r="G17" s="29">
        <v>68</v>
      </c>
      <c r="H17" s="29">
        <v>65</v>
      </c>
      <c r="I17" s="29">
        <v>55</v>
      </c>
      <c r="J17" s="29">
        <v>74</v>
      </c>
    </row>
    <row r="18" spans="2:14" ht="17.100000000000001" customHeight="1" thickBot="1" x14ac:dyDescent="0.25">
      <c r="B18" s="28" t="s">
        <v>100</v>
      </c>
      <c r="C18" s="29">
        <v>156</v>
      </c>
      <c r="D18" s="29">
        <v>122</v>
      </c>
      <c r="E18" s="29">
        <v>58</v>
      </c>
      <c r="F18" s="29">
        <v>116</v>
      </c>
      <c r="G18" s="29">
        <v>151</v>
      </c>
      <c r="H18" s="29">
        <v>116</v>
      </c>
      <c r="I18" s="29">
        <v>149</v>
      </c>
      <c r="J18" s="29">
        <v>111</v>
      </c>
    </row>
    <row r="19" spans="2:14" ht="17.100000000000001" customHeight="1" thickBot="1" x14ac:dyDescent="0.25">
      <c r="B19" s="28" t="s">
        <v>101</v>
      </c>
      <c r="C19" s="29">
        <v>28</v>
      </c>
      <c r="D19" s="29">
        <v>26</v>
      </c>
      <c r="E19" s="29">
        <v>19</v>
      </c>
      <c r="F19" s="29">
        <v>19</v>
      </c>
      <c r="G19" s="29">
        <v>30</v>
      </c>
      <c r="H19" s="29">
        <v>42</v>
      </c>
      <c r="I19" s="29">
        <v>42</v>
      </c>
      <c r="J19" s="29">
        <v>62</v>
      </c>
    </row>
    <row r="20" spans="2:14" ht="17.100000000000001" customHeight="1" thickBot="1" x14ac:dyDescent="0.25">
      <c r="B20" s="28" t="s">
        <v>102</v>
      </c>
      <c r="C20" s="29">
        <v>11</v>
      </c>
      <c r="D20" s="29">
        <v>9</v>
      </c>
      <c r="E20" s="29">
        <v>9</v>
      </c>
      <c r="F20" s="29">
        <v>7</v>
      </c>
      <c r="G20" s="29">
        <v>7</v>
      </c>
      <c r="H20" s="29">
        <v>12</v>
      </c>
      <c r="I20" s="29">
        <v>7</v>
      </c>
      <c r="J20" s="29">
        <v>6</v>
      </c>
    </row>
    <row r="21" spans="2:14" ht="17.100000000000001" customHeight="1" thickBot="1" x14ac:dyDescent="0.25">
      <c r="B21" s="28" t="s">
        <v>29</v>
      </c>
      <c r="C21" s="29">
        <v>16</v>
      </c>
      <c r="D21" s="29">
        <v>12</v>
      </c>
      <c r="E21" s="29">
        <v>26</v>
      </c>
      <c r="F21" s="29">
        <v>9</v>
      </c>
      <c r="G21" s="29">
        <v>54</v>
      </c>
      <c r="H21" s="29">
        <v>37</v>
      </c>
      <c r="I21" s="29">
        <v>30</v>
      </c>
      <c r="J21" s="29">
        <v>47</v>
      </c>
      <c r="K21" s="60"/>
      <c r="L21" s="60"/>
      <c r="M21" s="60"/>
      <c r="N21" s="60"/>
    </row>
    <row r="22" spans="2:14" ht="17.100000000000001" customHeight="1" thickBot="1" x14ac:dyDescent="0.25">
      <c r="B22" s="28" t="s">
        <v>11</v>
      </c>
      <c r="C22" s="29">
        <v>9</v>
      </c>
      <c r="D22" s="29">
        <v>3</v>
      </c>
      <c r="E22" s="29">
        <v>4</v>
      </c>
      <c r="F22" s="29">
        <v>3</v>
      </c>
      <c r="G22" s="29">
        <v>6</v>
      </c>
      <c r="H22" s="29">
        <v>8</v>
      </c>
      <c r="I22" s="29">
        <v>5</v>
      </c>
      <c r="J22" s="29">
        <v>6</v>
      </c>
    </row>
    <row r="23" spans="2:14" ht="17.100000000000001" customHeight="1" thickBot="1" x14ac:dyDescent="0.25">
      <c r="B23" s="49" t="s">
        <v>16</v>
      </c>
      <c r="C23" s="48">
        <v>932</v>
      </c>
      <c r="D23" s="48">
        <v>788</v>
      </c>
      <c r="E23" s="48">
        <v>619</v>
      </c>
      <c r="F23" s="48">
        <v>762</v>
      </c>
      <c r="G23" s="48">
        <f>SUM(G6:G22)</f>
        <v>994</v>
      </c>
      <c r="H23" s="48">
        <f>SUM(H6:H22)</f>
        <v>899</v>
      </c>
      <c r="I23" s="48">
        <f>SUM(I6:I22)</f>
        <v>1016</v>
      </c>
      <c r="J23" s="48">
        <f>SUM(J6:J22)</f>
        <v>991</v>
      </c>
    </row>
    <row r="24" spans="2:14" ht="25.5" customHeight="1" x14ac:dyDescent="0.2"/>
    <row r="25" spans="2:14" ht="33.75" customHeight="1" x14ac:dyDescent="0.2">
      <c r="B25" s="50"/>
      <c r="C25" s="50"/>
      <c r="D25" s="50"/>
      <c r="E25" s="50"/>
    </row>
    <row r="27" spans="2:14" ht="39" customHeight="1" x14ac:dyDescent="0.2">
      <c r="C27" s="27" t="s">
        <v>175</v>
      </c>
      <c r="D27" s="27" t="s">
        <v>180</v>
      </c>
      <c r="E27" s="27" t="s">
        <v>183</v>
      </c>
      <c r="F27" s="27" t="s">
        <v>190</v>
      </c>
    </row>
    <row r="28" spans="2:14" ht="17.100000000000001" customHeight="1" thickBot="1" x14ac:dyDescent="0.25">
      <c r="B28" s="28" t="s">
        <v>30</v>
      </c>
      <c r="C28" s="30">
        <f>+IF(C6&gt;0,(G6-C6)/C6,"-")</f>
        <v>0.10204081632653061</v>
      </c>
      <c r="D28" s="30">
        <f>+IF(D6&gt;0,(H6-D6)/D6,"-")</f>
        <v>-6.7961165048543687E-2</v>
      </c>
      <c r="E28" s="30">
        <f>+IF(E6&gt;0,(I6-E6)/E6,"-")</f>
        <v>0.75</v>
      </c>
      <c r="F28" s="30">
        <f>+IF(F6&gt;0,(J6-F6)/F6,"-")</f>
        <v>0.35643564356435642</v>
      </c>
    </row>
    <row r="29" spans="2:14" ht="17.100000000000001" customHeight="1" thickBot="1" x14ac:dyDescent="0.25">
      <c r="B29" s="28" t="s">
        <v>31</v>
      </c>
      <c r="C29" s="30">
        <f t="shared" ref="C29:C45" si="0">+IF(C7&gt;0,(G7-C7)/C7,"-")</f>
        <v>-8.3333333333333329E-2</v>
      </c>
      <c r="D29" s="30">
        <f t="shared" ref="D29:D45" si="1">+IF(D7&gt;0,(H7-D7)/D7,"-")</f>
        <v>-9.5238095238095233E-2</v>
      </c>
      <c r="E29" s="30">
        <f t="shared" ref="E29:F45" si="2">+IF(E7&gt;0,(I7-E7)/E7,"-")</f>
        <v>1.1764705882352942</v>
      </c>
      <c r="F29" s="30">
        <f t="shared" si="2"/>
        <v>0.5625</v>
      </c>
    </row>
    <row r="30" spans="2:14" ht="17.100000000000001" customHeight="1" thickBot="1" x14ac:dyDescent="0.25">
      <c r="B30" s="28" t="s">
        <v>99</v>
      </c>
      <c r="C30" s="30">
        <f t="shared" si="0"/>
        <v>-0.25</v>
      </c>
      <c r="D30" s="30">
        <f t="shared" si="1"/>
        <v>0.33333333333333331</v>
      </c>
      <c r="E30" s="30">
        <f t="shared" si="2"/>
        <v>0</v>
      </c>
      <c r="F30" s="30">
        <f t="shared" si="2"/>
        <v>1.25</v>
      </c>
    </row>
    <row r="31" spans="2:14" ht="17.100000000000001" customHeight="1" thickBot="1" x14ac:dyDescent="0.25">
      <c r="B31" s="28" t="s">
        <v>26</v>
      </c>
      <c r="C31" s="30">
        <f t="shared" si="0"/>
        <v>-6.0606060606060608E-2</v>
      </c>
      <c r="D31" s="30">
        <f t="shared" si="1"/>
        <v>8.3333333333333329E-2</v>
      </c>
      <c r="E31" s="30">
        <f t="shared" si="2"/>
        <v>2.9090909090909092</v>
      </c>
      <c r="F31" s="30">
        <f t="shared" si="2"/>
        <v>1.1666666666666667</v>
      </c>
    </row>
    <row r="32" spans="2:14" ht="17.100000000000001" customHeight="1" thickBot="1" x14ac:dyDescent="0.25">
      <c r="B32" s="28" t="s">
        <v>8</v>
      </c>
      <c r="C32" s="30">
        <f t="shared" si="0"/>
        <v>-9.7560975609756101E-2</v>
      </c>
      <c r="D32" s="30">
        <f t="shared" si="1"/>
        <v>0.375</v>
      </c>
      <c r="E32" s="30">
        <f t="shared" si="2"/>
        <v>0.26315789473684209</v>
      </c>
      <c r="F32" s="30">
        <f t="shared" si="2"/>
        <v>1.7142857142857142</v>
      </c>
    </row>
    <row r="33" spans="2:6" ht="17.100000000000001" customHeight="1" thickBot="1" x14ac:dyDescent="0.25">
      <c r="B33" s="28" t="s">
        <v>9</v>
      </c>
      <c r="C33" s="30">
        <f t="shared" si="0"/>
        <v>0.8</v>
      </c>
      <c r="D33" s="30">
        <f t="shared" si="1"/>
        <v>-0.66666666666666663</v>
      </c>
      <c r="E33" s="30">
        <f t="shared" si="2"/>
        <v>0.6</v>
      </c>
      <c r="F33" s="30">
        <f t="shared" si="2"/>
        <v>0.66666666666666663</v>
      </c>
    </row>
    <row r="34" spans="2:6" ht="17.100000000000001" customHeight="1" thickBot="1" x14ac:dyDescent="0.25">
      <c r="B34" s="28" t="s">
        <v>32</v>
      </c>
      <c r="C34" s="30">
        <f t="shared" si="0"/>
        <v>-5.5555555555555552E-2</v>
      </c>
      <c r="D34" s="30">
        <f t="shared" si="1"/>
        <v>0.48148148148148145</v>
      </c>
      <c r="E34" s="30">
        <f t="shared" si="2"/>
        <v>0.54545454545454541</v>
      </c>
      <c r="F34" s="30">
        <f t="shared" si="2"/>
        <v>0.67741935483870963</v>
      </c>
    </row>
    <row r="35" spans="2:6" ht="17.100000000000001" customHeight="1" thickBot="1" x14ac:dyDescent="0.25">
      <c r="B35" s="28" t="s">
        <v>28</v>
      </c>
      <c r="C35" s="30">
        <f t="shared" si="0"/>
        <v>-0.5</v>
      </c>
      <c r="D35" s="30">
        <f t="shared" si="1"/>
        <v>-0.41666666666666669</v>
      </c>
      <c r="E35" s="30">
        <f t="shared" si="2"/>
        <v>0.375</v>
      </c>
      <c r="F35" s="30">
        <f t="shared" si="2"/>
        <v>1.0833333333333333</v>
      </c>
    </row>
    <row r="36" spans="2:6" ht="17.100000000000001" customHeight="1" thickBot="1" x14ac:dyDescent="0.25">
      <c r="B36" s="28" t="s">
        <v>18</v>
      </c>
      <c r="C36" s="30">
        <f t="shared" si="0"/>
        <v>0.31835205992509363</v>
      </c>
      <c r="D36" s="30">
        <f t="shared" si="1"/>
        <v>0.24489795918367346</v>
      </c>
      <c r="E36" s="30">
        <f t="shared" si="2"/>
        <v>0.55686274509803924</v>
      </c>
      <c r="F36" s="30">
        <f t="shared" si="2"/>
        <v>-3.5211267605633804E-3</v>
      </c>
    </row>
    <row r="37" spans="2:6" ht="17.100000000000001" customHeight="1" thickBot="1" x14ac:dyDescent="0.25">
      <c r="B37" s="28" t="s">
        <v>27</v>
      </c>
      <c r="C37" s="30">
        <f t="shared" si="0"/>
        <v>-0.4</v>
      </c>
      <c r="D37" s="30">
        <f t="shared" si="1"/>
        <v>-7.4626865671641784E-2</v>
      </c>
      <c r="E37" s="30">
        <f t="shared" si="2"/>
        <v>0</v>
      </c>
      <c r="F37" s="30">
        <f t="shared" si="2"/>
        <v>0.5178571428571429</v>
      </c>
    </row>
    <row r="38" spans="2:6" ht="17.100000000000001" customHeight="1" thickBot="1" x14ac:dyDescent="0.25">
      <c r="B38" s="28" t="s">
        <v>15</v>
      </c>
      <c r="C38" s="30">
        <f t="shared" si="0"/>
        <v>-0.38461538461538464</v>
      </c>
      <c r="D38" s="30">
        <f t="shared" si="1"/>
        <v>-0.5</v>
      </c>
      <c r="E38" s="30">
        <f t="shared" si="2"/>
        <v>0.16666666666666666</v>
      </c>
      <c r="F38" s="30">
        <f t="shared" si="2"/>
        <v>-0.52631578947368418</v>
      </c>
    </row>
    <row r="39" spans="2:6" ht="17.100000000000001" customHeight="1" thickBot="1" x14ac:dyDescent="0.25">
      <c r="B39" s="28" t="s">
        <v>10</v>
      </c>
      <c r="C39" s="30">
        <f t="shared" si="0"/>
        <v>0</v>
      </c>
      <c r="D39" s="30">
        <f t="shared" si="1"/>
        <v>0.22641509433962265</v>
      </c>
      <c r="E39" s="30">
        <f t="shared" si="2"/>
        <v>0.34146341463414637</v>
      </c>
      <c r="F39" s="30">
        <f t="shared" si="2"/>
        <v>0.2982456140350877</v>
      </c>
    </row>
    <row r="40" spans="2:6" ht="17.100000000000001" customHeight="1" thickBot="1" x14ac:dyDescent="0.25">
      <c r="B40" s="28" t="s">
        <v>100</v>
      </c>
      <c r="C40" s="30">
        <f t="shared" si="0"/>
        <v>-3.2051282051282048E-2</v>
      </c>
      <c r="D40" s="30">
        <f t="shared" si="1"/>
        <v>-4.9180327868852458E-2</v>
      </c>
      <c r="E40" s="30">
        <f t="shared" si="2"/>
        <v>1.5689655172413792</v>
      </c>
      <c r="F40" s="30">
        <f t="shared" si="2"/>
        <v>-4.3103448275862072E-2</v>
      </c>
    </row>
    <row r="41" spans="2:6" ht="17.100000000000001" customHeight="1" thickBot="1" x14ac:dyDescent="0.25">
      <c r="B41" s="28" t="s">
        <v>101</v>
      </c>
      <c r="C41" s="30">
        <f t="shared" si="0"/>
        <v>7.1428571428571425E-2</v>
      </c>
      <c r="D41" s="30">
        <f t="shared" si="1"/>
        <v>0.61538461538461542</v>
      </c>
      <c r="E41" s="30">
        <f t="shared" si="2"/>
        <v>1.2105263157894737</v>
      </c>
      <c r="F41" s="30">
        <f t="shared" si="2"/>
        <v>2.263157894736842</v>
      </c>
    </row>
    <row r="42" spans="2:6" ht="17.100000000000001" customHeight="1" thickBot="1" x14ac:dyDescent="0.25">
      <c r="B42" s="28" t="s">
        <v>102</v>
      </c>
      <c r="C42" s="30">
        <f t="shared" si="0"/>
        <v>-0.36363636363636365</v>
      </c>
      <c r="D42" s="30">
        <f t="shared" si="1"/>
        <v>0.33333333333333331</v>
      </c>
      <c r="E42" s="30">
        <f t="shared" si="2"/>
        <v>-0.22222222222222221</v>
      </c>
      <c r="F42" s="30">
        <f t="shared" si="2"/>
        <v>-0.14285714285714285</v>
      </c>
    </row>
    <row r="43" spans="2:6" ht="17.100000000000001" customHeight="1" thickBot="1" x14ac:dyDescent="0.25">
      <c r="B43" s="28" t="s">
        <v>29</v>
      </c>
      <c r="C43" s="30">
        <f t="shared" si="0"/>
        <v>2.375</v>
      </c>
      <c r="D43" s="30">
        <f t="shared" si="1"/>
        <v>2.0833333333333335</v>
      </c>
      <c r="E43" s="30">
        <f t="shared" si="2"/>
        <v>0.15384615384615385</v>
      </c>
      <c r="F43" s="30">
        <f t="shared" si="2"/>
        <v>4.2222222222222223</v>
      </c>
    </row>
    <row r="44" spans="2:6" ht="17.100000000000001" customHeight="1" thickBot="1" x14ac:dyDescent="0.25">
      <c r="B44" s="28" t="s">
        <v>11</v>
      </c>
      <c r="C44" s="30">
        <f t="shared" si="0"/>
        <v>-0.33333333333333331</v>
      </c>
      <c r="D44" s="30">
        <f t="shared" si="1"/>
        <v>1.6666666666666667</v>
      </c>
      <c r="E44" s="30">
        <f t="shared" si="2"/>
        <v>0.25</v>
      </c>
      <c r="F44" s="30">
        <f t="shared" si="2"/>
        <v>1</v>
      </c>
    </row>
    <row r="45" spans="2:6" ht="17.100000000000001" customHeight="1" thickBot="1" x14ac:dyDescent="0.25">
      <c r="B45" s="49" t="s">
        <v>16</v>
      </c>
      <c r="C45" s="51">
        <f t="shared" si="0"/>
        <v>6.652360515021459E-2</v>
      </c>
      <c r="D45" s="51">
        <f t="shared" si="1"/>
        <v>0.14086294416243655</v>
      </c>
      <c r="E45" s="51">
        <f t="shared" si="2"/>
        <v>0.64135702746365109</v>
      </c>
      <c r="F45" s="51">
        <f t="shared" si="2"/>
        <v>0.3005249343832021</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110</v>
      </c>
      <c r="D5" s="26" t="s">
        <v>169</v>
      </c>
      <c r="E5" s="26" t="s">
        <v>170</v>
      </c>
      <c r="F5" s="47" t="s">
        <v>171</v>
      </c>
      <c r="G5" s="26" t="s">
        <v>172</v>
      </c>
      <c r="H5" s="26" t="s">
        <v>178</v>
      </c>
      <c r="I5" s="26" t="s">
        <v>181</v>
      </c>
      <c r="J5" s="26" t="s">
        <v>188</v>
      </c>
    </row>
    <row r="6" spans="2:18" s="22" customFormat="1" ht="17.100000000000001" customHeight="1" thickBot="1" x14ac:dyDescent="0.25">
      <c r="B6" s="28" t="s">
        <v>30</v>
      </c>
      <c r="C6" s="29">
        <v>14</v>
      </c>
      <c r="D6" s="29">
        <v>4</v>
      </c>
      <c r="E6" s="29">
        <v>10</v>
      </c>
      <c r="F6" s="57">
        <v>7</v>
      </c>
      <c r="G6" s="57">
        <v>5</v>
      </c>
      <c r="H6" s="57">
        <v>9</v>
      </c>
      <c r="I6" s="57">
        <v>10</v>
      </c>
      <c r="J6" s="57">
        <v>7</v>
      </c>
    </row>
    <row r="7" spans="2:18" s="22" customFormat="1" ht="17.100000000000001" customHeight="1" thickBot="1" x14ac:dyDescent="0.25">
      <c r="B7" s="28" t="s">
        <v>31</v>
      </c>
      <c r="C7" s="29">
        <v>10</v>
      </c>
      <c r="D7" s="29">
        <v>21</v>
      </c>
      <c r="E7" s="29">
        <v>3</v>
      </c>
      <c r="F7" s="57">
        <v>7</v>
      </c>
      <c r="G7" s="57">
        <v>2</v>
      </c>
      <c r="H7" s="57">
        <v>2</v>
      </c>
      <c r="I7" s="57">
        <v>1</v>
      </c>
      <c r="J7" s="57">
        <v>0</v>
      </c>
    </row>
    <row r="8" spans="2:18" s="22" customFormat="1" ht="17.100000000000001" customHeight="1" thickBot="1" x14ac:dyDescent="0.25">
      <c r="B8" s="28" t="s">
        <v>99</v>
      </c>
      <c r="C8" s="29">
        <v>3</v>
      </c>
      <c r="D8" s="29">
        <v>1</v>
      </c>
      <c r="E8" s="29">
        <v>4</v>
      </c>
      <c r="F8" s="57">
        <v>0</v>
      </c>
      <c r="G8" s="57">
        <v>2</v>
      </c>
      <c r="H8" s="57">
        <v>6</v>
      </c>
      <c r="I8" s="57">
        <v>2</v>
      </c>
      <c r="J8" s="57">
        <v>0</v>
      </c>
    </row>
    <row r="9" spans="2:18" s="22" customFormat="1" ht="17.100000000000001" customHeight="1" thickBot="1" x14ac:dyDescent="0.25">
      <c r="B9" s="28" t="s">
        <v>26</v>
      </c>
      <c r="C9" s="29">
        <v>1</v>
      </c>
      <c r="D9" s="29">
        <v>6</v>
      </c>
      <c r="E9" s="29">
        <v>1</v>
      </c>
      <c r="F9" s="57">
        <v>0</v>
      </c>
      <c r="G9" s="57">
        <v>1</v>
      </c>
      <c r="H9" s="57">
        <v>7</v>
      </c>
      <c r="I9" s="57">
        <v>0</v>
      </c>
      <c r="J9" s="57">
        <v>0</v>
      </c>
    </row>
    <row r="10" spans="2:18" s="22" customFormat="1" ht="17.100000000000001" customHeight="1" thickBot="1" x14ac:dyDescent="0.25">
      <c r="B10" s="28" t="s">
        <v>8</v>
      </c>
      <c r="C10" s="29">
        <v>3</v>
      </c>
      <c r="D10" s="29">
        <v>3</v>
      </c>
      <c r="E10" s="29">
        <v>2</v>
      </c>
      <c r="F10" s="57">
        <v>5</v>
      </c>
      <c r="G10" s="57">
        <v>3</v>
      </c>
      <c r="H10" s="57">
        <v>3</v>
      </c>
      <c r="I10" s="57">
        <v>1</v>
      </c>
      <c r="J10" s="57">
        <v>6</v>
      </c>
    </row>
    <row r="11" spans="2:18" s="22" customFormat="1" ht="17.100000000000001" customHeight="1" thickBot="1" x14ac:dyDescent="0.25">
      <c r="B11" s="28" t="s">
        <v>9</v>
      </c>
      <c r="C11" s="29">
        <v>3</v>
      </c>
      <c r="D11" s="29">
        <v>1</v>
      </c>
      <c r="E11" s="29">
        <v>1</v>
      </c>
      <c r="F11" s="57">
        <v>0</v>
      </c>
      <c r="G11" s="57">
        <v>1</v>
      </c>
      <c r="H11" s="57">
        <v>2</v>
      </c>
      <c r="I11" s="57">
        <v>1</v>
      </c>
      <c r="J11" s="57">
        <v>0</v>
      </c>
    </row>
    <row r="12" spans="2:18" s="22" customFormat="1" ht="17.100000000000001" customHeight="1" thickBot="1" x14ac:dyDescent="0.25">
      <c r="B12" s="28" t="s">
        <v>32</v>
      </c>
      <c r="C12" s="29">
        <v>3</v>
      </c>
      <c r="D12" s="29">
        <v>4</v>
      </c>
      <c r="E12" s="29">
        <v>4</v>
      </c>
      <c r="F12" s="57">
        <v>1</v>
      </c>
      <c r="G12" s="57">
        <v>12</v>
      </c>
      <c r="H12" s="57">
        <v>0</v>
      </c>
      <c r="I12" s="57">
        <v>1</v>
      </c>
      <c r="J12" s="57">
        <v>1</v>
      </c>
    </row>
    <row r="13" spans="2:18" s="22" customFormat="1" ht="17.100000000000001" customHeight="1" thickBot="1" x14ac:dyDescent="0.25">
      <c r="B13" s="28" t="s">
        <v>28</v>
      </c>
      <c r="C13" s="29">
        <v>1</v>
      </c>
      <c r="D13" s="29">
        <v>1</v>
      </c>
      <c r="E13" s="29">
        <v>3</v>
      </c>
      <c r="F13" s="57">
        <v>2</v>
      </c>
      <c r="G13" s="57">
        <v>0</v>
      </c>
      <c r="H13" s="57">
        <v>0</v>
      </c>
      <c r="I13" s="57">
        <v>2</v>
      </c>
      <c r="J13" s="57">
        <v>3</v>
      </c>
    </row>
    <row r="14" spans="2:18" s="22" customFormat="1" ht="17.100000000000001" customHeight="1" thickBot="1" x14ac:dyDescent="0.25">
      <c r="B14" s="28" t="s">
        <v>18</v>
      </c>
      <c r="C14" s="29">
        <v>51</v>
      </c>
      <c r="D14" s="29">
        <v>36</v>
      </c>
      <c r="E14" s="29">
        <v>31</v>
      </c>
      <c r="F14" s="57">
        <v>24</v>
      </c>
      <c r="G14" s="57">
        <v>34</v>
      </c>
      <c r="H14" s="57">
        <v>22</v>
      </c>
      <c r="I14" s="57">
        <v>24</v>
      </c>
      <c r="J14" s="57">
        <v>27</v>
      </c>
    </row>
    <row r="15" spans="2:18" s="22" customFormat="1" ht="17.100000000000001" customHeight="1" thickBot="1" x14ac:dyDescent="0.25">
      <c r="B15" s="28" t="s">
        <v>27</v>
      </c>
      <c r="C15" s="29">
        <v>10</v>
      </c>
      <c r="D15" s="29">
        <v>9</v>
      </c>
      <c r="E15" s="29">
        <v>3</v>
      </c>
      <c r="F15" s="57">
        <v>8</v>
      </c>
      <c r="G15" s="57">
        <v>9</v>
      </c>
      <c r="H15" s="57">
        <v>9</v>
      </c>
      <c r="I15" s="57">
        <v>7</v>
      </c>
      <c r="J15" s="57">
        <v>6</v>
      </c>
    </row>
    <row r="16" spans="2:18" s="22" customFormat="1" ht="17.100000000000001" customHeight="1" thickBot="1" x14ac:dyDescent="0.25">
      <c r="B16" s="28" t="s">
        <v>15</v>
      </c>
      <c r="C16" s="29">
        <v>2</v>
      </c>
      <c r="D16" s="29">
        <v>3</v>
      </c>
      <c r="E16" s="29">
        <v>0</v>
      </c>
      <c r="F16" s="57">
        <v>0</v>
      </c>
      <c r="G16" s="57">
        <v>0</v>
      </c>
      <c r="H16" s="57">
        <v>0</v>
      </c>
      <c r="I16" s="57">
        <v>0</v>
      </c>
      <c r="J16" s="57">
        <v>1</v>
      </c>
    </row>
    <row r="17" spans="2:10" s="22" customFormat="1" ht="17.100000000000001" customHeight="1" thickBot="1" x14ac:dyDescent="0.25">
      <c r="B17" s="28" t="s">
        <v>10</v>
      </c>
      <c r="C17" s="29">
        <v>10</v>
      </c>
      <c r="D17" s="29">
        <v>23</v>
      </c>
      <c r="E17" s="29">
        <v>11</v>
      </c>
      <c r="F17" s="57">
        <v>6</v>
      </c>
      <c r="G17" s="57">
        <v>8</v>
      </c>
      <c r="H17" s="57">
        <v>8</v>
      </c>
      <c r="I17" s="57">
        <v>4</v>
      </c>
      <c r="J17" s="57">
        <v>6</v>
      </c>
    </row>
    <row r="18" spans="2:10" s="22" customFormat="1" ht="17.100000000000001" customHeight="1" thickBot="1" x14ac:dyDescent="0.25">
      <c r="B18" s="28" t="s">
        <v>100</v>
      </c>
      <c r="C18" s="29">
        <v>27</v>
      </c>
      <c r="D18" s="29">
        <v>20</v>
      </c>
      <c r="E18" s="29">
        <v>19</v>
      </c>
      <c r="F18" s="57">
        <v>19</v>
      </c>
      <c r="G18" s="57">
        <v>13</v>
      </c>
      <c r="H18" s="57">
        <v>16</v>
      </c>
      <c r="I18" s="57">
        <v>11</v>
      </c>
      <c r="J18" s="57">
        <v>10</v>
      </c>
    </row>
    <row r="19" spans="2:10" s="22" customFormat="1" ht="17.100000000000001" customHeight="1" thickBot="1" x14ac:dyDescent="0.25">
      <c r="B19" s="28" t="s">
        <v>101</v>
      </c>
      <c r="C19" s="29">
        <v>0</v>
      </c>
      <c r="D19" s="29">
        <v>3</v>
      </c>
      <c r="E19" s="29">
        <v>1</v>
      </c>
      <c r="F19" s="57">
        <v>4</v>
      </c>
      <c r="G19" s="57">
        <v>2</v>
      </c>
      <c r="H19" s="57">
        <v>2</v>
      </c>
      <c r="I19" s="57">
        <v>1</v>
      </c>
      <c r="J19" s="57">
        <v>3</v>
      </c>
    </row>
    <row r="20" spans="2:10" s="22" customFormat="1" ht="17.100000000000001" customHeight="1" thickBot="1" x14ac:dyDescent="0.25">
      <c r="B20" s="28" t="s">
        <v>102</v>
      </c>
      <c r="C20" s="29">
        <v>0</v>
      </c>
      <c r="D20" s="29">
        <v>2</v>
      </c>
      <c r="E20" s="29">
        <v>2</v>
      </c>
      <c r="F20" s="57">
        <v>2</v>
      </c>
      <c r="G20" s="57">
        <v>2</v>
      </c>
      <c r="H20" s="57">
        <v>2</v>
      </c>
      <c r="I20" s="57">
        <v>3</v>
      </c>
      <c r="J20" s="57">
        <v>0</v>
      </c>
    </row>
    <row r="21" spans="2:10" s="22" customFormat="1" ht="17.100000000000001" customHeight="1" thickBot="1" x14ac:dyDescent="0.25">
      <c r="B21" s="28" t="s">
        <v>29</v>
      </c>
      <c r="C21" s="29">
        <v>15</v>
      </c>
      <c r="D21" s="29">
        <v>7</v>
      </c>
      <c r="E21" s="29">
        <v>8</v>
      </c>
      <c r="F21" s="57">
        <v>15</v>
      </c>
      <c r="G21" s="57">
        <v>16</v>
      </c>
      <c r="H21" s="57">
        <v>8</v>
      </c>
      <c r="I21" s="57">
        <v>10</v>
      </c>
      <c r="J21" s="57">
        <v>11</v>
      </c>
    </row>
    <row r="22" spans="2:10" s="22" customFormat="1" ht="17.100000000000001" customHeight="1" thickBot="1" x14ac:dyDescent="0.25">
      <c r="B22" s="28" t="s">
        <v>11</v>
      </c>
      <c r="C22" s="29">
        <v>0</v>
      </c>
      <c r="D22" s="29">
        <v>0</v>
      </c>
      <c r="E22" s="29">
        <v>2</v>
      </c>
      <c r="F22" s="57">
        <v>0</v>
      </c>
      <c r="G22" s="57">
        <v>0</v>
      </c>
      <c r="H22" s="57">
        <v>2</v>
      </c>
      <c r="I22" s="57">
        <v>1</v>
      </c>
      <c r="J22" s="57">
        <v>0</v>
      </c>
    </row>
    <row r="23" spans="2:10" s="22" customFormat="1" ht="17.100000000000001" customHeight="1" thickBot="1" x14ac:dyDescent="0.25">
      <c r="B23" s="49" t="s">
        <v>16</v>
      </c>
      <c r="C23" s="48">
        <v>153</v>
      </c>
      <c r="D23" s="48">
        <v>144</v>
      </c>
      <c r="E23" s="48">
        <v>105</v>
      </c>
      <c r="F23" s="48">
        <v>100</v>
      </c>
      <c r="G23" s="48">
        <f>SUM(G6:G22)</f>
        <v>110</v>
      </c>
      <c r="H23" s="48">
        <f>SUM(H6:H22)</f>
        <v>98</v>
      </c>
      <c r="I23" s="48">
        <f>SUM(I6:I22)</f>
        <v>79</v>
      </c>
      <c r="J23" s="48">
        <f>SUM(J6:J22)</f>
        <v>81</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175</v>
      </c>
      <c r="D27" s="27" t="s">
        <v>180</v>
      </c>
      <c r="E27" s="27" t="s">
        <v>183</v>
      </c>
      <c r="F27" s="27" t="s">
        <v>190</v>
      </c>
      <c r="G27" s="1"/>
    </row>
    <row r="28" spans="2:10" s="22" customFormat="1" ht="17.100000000000001" customHeight="1" thickBot="1" x14ac:dyDescent="0.25">
      <c r="B28" s="28" t="s">
        <v>30</v>
      </c>
      <c r="C28" s="30">
        <f>+IF(C6&gt;0,(G6-C6)/C6,"-")</f>
        <v>-0.6428571428571429</v>
      </c>
      <c r="D28" s="30">
        <f>+IF(D6&gt;0,(H6-D6)/D6,"-")</f>
        <v>1.25</v>
      </c>
      <c r="E28" s="30">
        <f>+IF(E6&gt;0,(I6-E6)/E6,"-")</f>
        <v>0</v>
      </c>
      <c r="F28" s="30">
        <f>+IF(F6&gt;0,(J6-F6)/F6,"-")</f>
        <v>0</v>
      </c>
      <c r="G28" s="1"/>
    </row>
    <row r="29" spans="2:10" s="22" customFormat="1" ht="17.100000000000001" customHeight="1" thickBot="1" x14ac:dyDescent="0.25">
      <c r="B29" s="28" t="s">
        <v>31</v>
      </c>
      <c r="C29" s="30">
        <f t="shared" ref="C29:C45" si="0">+IF(C7&gt;0,(G7-C7)/C7,"-")</f>
        <v>-0.8</v>
      </c>
      <c r="D29" s="30">
        <f t="shared" ref="D29:D45" si="1">+IF(D7&gt;0,(H7-D7)/D7,"-")</f>
        <v>-0.90476190476190477</v>
      </c>
      <c r="E29" s="30">
        <f t="shared" ref="E29:F45" si="2">+IF(E7&gt;0,(I7-E7)/E7,"-")</f>
        <v>-0.66666666666666663</v>
      </c>
      <c r="F29" s="30">
        <f t="shared" si="2"/>
        <v>-1</v>
      </c>
      <c r="G29" s="1"/>
    </row>
    <row r="30" spans="2:10" s="22" customFormat="1" ht="17.100000000000001" customHeight="1" thickBot="1" x14ac:dyDescent="0.25">
      <c r="B30" s="28" t="s">
        <v>99</v>
      </c>
      <c r="C30" s="30">
        <f t="shared" si="0"/>
        <v>-0.33333333333333331</v>
      </c>
      <c r="D30" s="30">
        <f t="shared" si="1"/>
        <v>5</v>
      </c>
      <c r="E30" s="30">
        <f t="shared" si="2"/>
        <v>-0.5</v>
      </c>
      <c r="F30" s="30" t="str">
        <f t="shared" si="2"/>
        <v>-</v>
      </c>
      <c r="G30" s="1"/>
    </row>
    <row r="31" spans="2:10" s="22" customFormat="1" ht="17.100000000000001" customHeight="1" thickBot="1" x14ac:dyDescent="0.25">
      <c r="B31" s="28" t="s">
        <v>26</v>
      </c>
      <c r="C31" s="30">
        <f t="shared" si="0"/>
        <v>0</v>
      </c>
      <c r="D31" s="30">
        <f t="shared" si="1"/>
        <v>0.16666666666666666</v>
      </c>
      <c r="E31" s="30">
        <f t="shared" si="2"/>
        <v>-1</v>
      </c>
      <c r="F31" s="30" t="str">
        <f t="shared" si="2"/>
        <v>-</v>
      </c>
      <c r="G31" s="1"/>
    </row>
    <row r="32" spans="2:10" s="22" customFormat="1" ht="17.100000000000001" customHeight="1" thickBot="1" x14ac:dyDescent="0.25">
      <c r="B32" s="28" t="s">
        <v>8</v>
      </c>
      <c r="C32" s="30">
        <f t="shared" si="0"/>
        <v>0</v>
      </c>
      <c r="D32" s="30">
        <f t="shared" si="1"/>
        <v>0</v>
      </c>
      <c r="E32" s="30">
        <f t="shared" si="2"/>
        <v>-0.5</v>
      </c>
      <c r="F32" s="30">
        <f t="shared" si="2"/>
        <v>0.2</v>
      </c>
      <c r="G32" s="1"/>
    </row>
    <row r="33" spans="2:7" s="22" customFormat="1" ht="17.100000000000001" customHeight="1" thickBot="1" x14ac:dyDescent="0.25">
      <c r="B33" s="28" t="s">
        <v>9</v>
      </c>
      <c r="C33" s="30">
        <f t="shared" si="0"/>
        <v>-0.66666666666666663</v>
      </c>
      <c r="D33" s="30">
        <f t="shared" si="1"/>
        <v>1</v>
      </c>
      <c r="E33" s="30">
        <f t="shared" si="2"/>
        <v>0</v>
      </c>
      <c r="F33" s="30" t="str">
        <f t="shared" si="2"/>
        <v>-</v>
      </c>
      <c r="G33" s="1"/>
    </row>
    <row r="34" spans="2:7" s="22" customFormat="1" ht="17.100000000000001" customHeight="1" thickBot="1" x14ac:dyDescent="0.25">
      <c r="B34" s="28" t="s">
        <v>32</v>
      </c>
      <c r="C34" s="30">
        <f t="shared" si="0"/>
        <v>3</v>
      </c>
      <c r="D34" s="30">
        <f t="shared" si="1"/>
        <v>-1</v>
      </c>
      <c r="E34" s="30">
        <f t="shared" si="2"/>
        <v>-0.75</v>
      </c>
      <c r="F34" s="30">
        <f t="shared" si="2"/>
        <v>0</v>
      </c>
      <c r="G34" s="1"/>
    </row>
    <row r="35" spans="2:7" s="22" customFormat="1" ht="17.100000000000001" customHeight="1" thickBot="1" x14ac:dyDescent="0.25">
      <c r="B35" s="28" t="s">
        <v>28</v>
      </c>
      <c r="C35" s="30">
        <f t="shared" si="0"/>
        <v>-1</v>
      </c>
      <c r="D35" s="30">
        <f t="shared" si="1"/>
        <v>-1</v>
      </c>
      <c r="E35" s="30">
        <f t="shared" si="2"/>
        <v>-0.33333333333333331</v>
      </c>
      <c r="F35" s="30">
        <f t="shared" si="2"/>
        <v>0.5</v>
      </c>
      <c r="G35" s="1"/>
    </row>
    <row r="36" spans="2:7" s="22" customFormat="1" ht="17.100000000000001" customHeight="1" thickBot="1" x14ac:dyDescent="0.25">
      <c r="B36" s="28" t="s">
        <v>18</v>
      </c>
      <c r="C36" s="30">
        <f t="shared" si="0"/>
        <v>-0.33333333333333331</v>
      </c>
      <c r="D36" s="30">
        <f t="shared" si="1"/>
        <v>-0.3888888888888889</v>
      </c>
      <c r="E36" s="30">
        <f t="shared" si="2"/>
        <v>-0.22580645161290322</v>
      </c>
      <c r="F36" s="30">
        <f t="shared" si="2"/>
        <v>0.125</v>
      </c>
      <c r="G36" s="1"/>
    </row>
    <row r="37" spans="2:7" s="22" customFormat="1" ht="17.100000000000001" customHeight="1" thickBot="1" x14ac:dyDescent="0.25">
      <c r="B37" s="28" t="s">
        <v>27</v>
      </c>
      <c r="C37" s="30">
        <f t="shared" si="0"/>
        <v>-0.1</v>
      </c>
      <c r="D37" s="30">
        <f t="shared" si="1"/>
        <v>0</v>
      </c>
      <c r="E37" s="30">
        <f t="shared" si="2"/>
        <v>1.3333333333333333</v>
      </c>
      <c r="F37" s="30">
        <f t="shared" si="2"/>
        <v>-0.25</v>
      </c>
      <c r="G37" s="1"/>
    </row>
    <row r="38" spans="2:7" s="22" customFormat="1" ht="17.100000000000001" customHeight="1" thickBot="1" x14ac:dyDescent="0.25">
      <c r="B38" s="28" t="s">
        <v>15</v>
      </c>
      <c r="C38" s="30">
        <f t="shared" si="0"/>
        <v>-1</v>
      </c>
      <c r="D38" s="30">
        <f t="shared" si="1"/>
        <v>-1</v>
      </c>
      <c r="E38" s="30" t="str">
        <f t="shared" si="2"/>
        <v>-</v>
      </c>
      <c r="F38" s="30" t="str">
        <f t="shared" si="2"/>
        <v>-</v>
      </c>
      <c r="G38" s="1"/>
    </row>
    <row r="39" spans="2:7" s="22" customFormat="1" ht="17.100000000000001" customHeight="1" thickBot="1" x14ac:dyDescent="0.25">
      <c r="B39" s="28" t="s">
        <v>10</v>
      </c>
      <c r="C39" s="30">
        <f t="shared" si="0"/>
        <v>-0.2</v>
      </c>
      <c r="D39" s="30">
        <f t="shared" si="1"/>
        <v>-0.65217391304347827</v>
      </c>
      <c r="E39" s="30">
        <f t="shared" si="2"/>
        <v>-0.63636363636363635</v>
      </c>
      <c r="F39" s="30">
        <f t="shared" si="2"/>
        <v>0</v>
      </c>
      <c r="G39" s="1"/>
    </row>
    <row r="40" spans="2:7" s="22" customFormat="1" ht="17.100000000000001" customHeight="1" thickBot="1" x14ac:dyDescent="0.25">
      <c r="B40" s="28" t="s">
        <v>100</v>
      </c>
      <c r="C40" s="30">
        <f t="shared" si="0"/>
        <v>-0.51851851851851849</v>
      </c>
      <c r="D40" s="30">
        <f t="shared" si="1"/>
        <v>-0.2</v>
      </c>
      <c r="E40" s="30">
        <f t="shared" si="2"/>
        <v>-0.42105263157894735</v>
      </c>
      <c r="F40" s="30">
        <f t="shared" si="2"/>
        <v>-0.47368421052631576</v>
      </c>
      <c r="G40" s="1"/>
    </row>
    <row r="41" spans="2:7" s="22" customFormat="1" ht="17.100000000000001" customHeight="1" thickBot="1" x14ac:dyDescent="0.25">
      <c r="B41" s="28" t="s">
        <v>101</v>
      </c>
      <c r="C41" s="59" t="str">
        <f t="shared" si="0"/>
        <v>-</v>
      </c>
      <c r="D41" s="30">
        <f t="shared" si="1"/>
        <v>-0.33333333333333331</v>
      </c>
      <c r="E41" s="30">
        <f t="shared" si="2"/>
        <v>0</v>
      </c>
      <c r="F41" s="30">
        <f t="shared" si="2"/>
        <v>-0.25</v>
      </c>
      <c r="G41" s="1"/>
    </row>
    <row r="42" spans="2:7" s="22" customFormat="1" ht="17.100000000000001" customHeight="1" thickBot="1" x14ac:dyDescent="0.25">
      <c r="B42" s="28" t="s">
        <v>102</v>
      </c>
      <c r="C42" s="59" t="str">
        <f t="shared" si="0"/>
        <v>-</v>
      </c>
      <c r="D42" s="30">
        <f t="shared" si="1"/>
        <v>0</v>
      </c>
      <c r="E42" s="30">
        <f t="shared" si="2"/>
        <v>0.5</v>
      </c>
      <c r="F42" s="30">
        <f t="shared" si="2"/>
        <v>-1</v>
      </c>
      <c r="G42" s="1"/>
    </row>
    <row r="43" spans="2:7" s="22" customFormat="1" ht="17.100000000000001" customHeight="1" thickBot="1" x14ac:dyDescent="0.25">
      <c r="B43" s="28" t="s">
        <v>29</v>
      </c>
      <c r="C43" s="30">
        <f t="shared" si="0"/>
        <v>6.6666666666666666E-2</v>
      </c>
      <c r="D43" s="30">
        <f t="shared" si="1"/>
        <v>0.14285714285714285</v>
      </c>
      <c r="E43" s="30">
        <f t="shared" si="2"/>
        <v>0.25</v>
      </c>
      <c r="F43" s="30">
        <f t="shared" si="2"/>
        <v>-0.26666666666666666</v>
      </c>
      <c r="G43" s="1"/>
    </row>
    <row r="44" spans="2:7" ht="17.100000000000001" customHeight="1" thickBot="1" x14ac:dyDescent="0.25">
      <c r="B44" s="28" t="s">
        <v>11</v>
      </c>
      <c r="C44" s="59" t="str">
        <f t="shared" si="0"/>
        <v>-</v>
      </c>
      <c r="D44" s="59" t="str">
        <f t="shared" si="1"/>
        <v>-</v>
      </c>
      <c r="E44" s="30">
        <f t="shared" si="2"/>
        <v>-0.5</v>
      </c>
      <c r="F44" s="30" t="str">
        <f t="shared" si="2"/>
        <v>-</v>
      </c>
    </row>
    <row r="45" spans="2:7" ht="17.100000000000001" customHeight="1" thickBot="1" x14ac:dyDescent="0.25">
      <c r="B45" s="49" t="s">
        <v>16</v>
      </c>
      <c r="C45" s="51">
        <f t="shared" si="0"/>
        <v>-0.28104575163398693</v>
      </c>
      <c r="D45" s="51">
        <f t="shared" si="1"/>
        <v>-0.31944444444444442</v>
      </c>
      <c r="E45" s="51">
        <f t="shared" si="2"/>
        <v>-0.24761904761904763</v>
      </c>
      <c r="F45" s="51">
        <f t="shared" si="2"/>
        <v>-0.19</v>
      </c>
    </row>
  </sheetData>
  <phoneticPr fontId="9" type="noConversion"/>
  <pageMargins left="0.75" right="0.75" top="1" bottom="1" header="0" footer="0"/>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110</v>
      </c>
      <c r="D5" s="26" t="s">
        <v>169</v>
      </c>
      <c r="E5" s="26" t="s">
        <v>170</v>
      </c>
      <c r="F5" s="47" t="s">
        <v>171</v>
      </c>
      <c r="G5" s="26" t="s">
        <v>172</v>
      </c>
      <c r="H5" s="26" t="s">
        <v>178</v>
      </c>
      <c r="I5" s="26" t="s">
        <v>181</v>
      </c>
      <c r="J5" s="26" t="s">
        <v>188</v>
      </c>
    </row>
    <row r="6" spans="2:18" s="22" customFormat="1" ht="17.100000000000001" customHeight="1" thickBot="1" x14ac:dyDescent="0.25">
      <c r="B6" s="28" t="s">
        <v>30</v>
      </c>
      <c r="C6" s="52">
        <v>0</v>
      </c>
      <c r="D6" s="52">
        <v>0</v>
      </c>
      <c r="E6" s="52">
        <v>0</v>
      </c>
      <c r="F6" s="57">
        <v>0</v>
      </c>
      <c r="G6">
        <v>0</v>
      </c>
      <c r="H6" s="52">
        <v>0</v>
      </c>
      <c r="I6" s="52">
        <v>6</v>
      </c>
      <c r="J6" s="52">
        <v>0</v>
      </c>
    </row>
    <row r="7" spans="2:18" s="22" customFormat="1" ht="17.100000000000001" customHeight="1" thickBot="1" x14ac:dyDescent="0.25">
      <c r="B7" s="28" t="s">
        <v>31</v>
      </c>
      <c r="C7" s="52">
        <v>0</v>
      </c>
      <c r="D7" s="52">
        <v>0</v>
      </c>
      <c r="E7" s="52">
        <v>0</v>
      </c>
      <c r="F7" s="57">
        <v>0</v>
      </c>
      <c r="G7">
        <v>0</v>
      </c>
      <c r="H7" s="52">
        <v>0</v>
      </c>
      <c r="I7" s="52">
        <v>6</v>
      </c>
      <c r="J7" s="52">
        <v>0</v>
      </c>
    </row>
    <row r="8" spans="2:18" s="22" customFormat="1" ht="17.100000000000001" customHeight="1" thickBot="1" x14ac:dyDescent="0.25">
      <c r="B8" s="28" t="s">
        <v>99</v>
      </c>
      <c r="C8" s="52">
        <v>0</v>
      </c>
      <c r="D8" s="52">
        <v>0</v>
      </c>
      <c r="E8" s="52">
        <v>0</v>
      </c>
      <c r="F8" s="57">
        <v>0</v>
      </c>
      <c r="G8">
        <v>0</v>
      </c>
      <c r="H8" s="52">
        <v>0</v>
      </c>
      <c r="I8" s="52">
        <v>0</v>
      </c>
      <c r="J8" s="52">
        <v>0</v>
      </c>
    </row>
    <row r="9" spans="2:18" s="22" customFormat="1" ht="17.100000000000001" customHeight="1" thickBot="1" x14ac:dyDescent="0.25">
      <c r="B9" s="28" t="s">
        <v>26</v>
      </c>
      <c r="C9" s="52">
        <v>0</v>
      </c>
      <c r="D9" s="52">
        <v>0</v>
      </c>
      <c r="E9" s="52">
        <v>0</v>
      </c>
      <c r="F9" s="57">
        <v>0</v>
      </c>
      <c r="G9">
        <v>0</v>
      </c>
      <c r="H9" s="52">
        <v>0</v>
      </c>
      <c r="I9" s="52">
        <v>15</v>
      </c>
      <c r="J9" s="52">
        <v>0</v>
      </c>
    </row>
    <row r="10" spans="2:18" s="22" customFormat="1" ht="17.100000000000001" customHeight="1" thickBot="1" x14ac:dyDescent="0.25">
      <c r="B10" s="28" t="s">
        <v>8</v>
      </c>
      <c r="C10" s="52">
        <v>0</v>
      </c>
      <c r="D10" s="52">
        <v>0</v>
      </c>
      <c r="E10" s="52">
        <v>0</v>
      </c>
      <c r="F10" s="57">
        <v>0</v>
      </c>
      <c r="G10">
        <v>0</v>
      </c>
      <c r="H10" s="52">
        <v>0</v>
      </c>
      <c r="I10" s="52">
        <v>10</v>
      </c>
      <c r="J10" s="52">
        <v>0</v>
      </c>
    </row>
    <row r="11" spans="2:18" s="22" customFormat="1" ht="17.100000000000001" customHeight="1" thickBot="1" x14ac:dyDescent="0.25">
      <c r="B11" s="28" t="s">
        <v>9</v>
      </c>
      <c r="C11" s="52">
        <v>0</v>
      </c>
      <c r="D11" s="52">
        <v>0</v>
      </c>
      <c r="E11" s="52">
        <v>0</v>
      </c>
      <c r="F11" s="57">
        <v>0</v>
      </c>
      <c r="G11">
        <v>0</v>
      </c>
      <c r="H11" s="52">
        <v>0</v>
      </c>
      <c r="I11" s="52">
        <v>0</v>
      </c>
      <c r="J11" s="52">
        <v>0</v>
      </c>
    </row>
    <row r="12" spans="2:18" s="22" customFormat="1" ht="17.100000000000001" customHeight="1" thickBot="1" x14ac:dyDescent="0.25">
      <c r="B12" s="28" t="s">
        <v>32</v>
      </c>
      <c r="C12" s="52">
        <v>0</v>
      </c>
      <c r="D12" s="52">
        <v>0</v>
      </c>
      <c r="E12" s="52">
        <v>0</v>
      </c>
      <c r="F12" s="57">
        <v>0</v>
      </c>
      <c r="G12">
        <v>6</v>
      </c>
      <c r="H12" s="52">
        <v>0</v>
      </c>
      <c r="I12" s="52">
        <v>1</v>
      </c>
      <c r="J12" s="52">
        <v>0</v>
      </c>
    </row>
    <row r="13" spans="2:18" s="22" customFormat="1" ht="17.100000000000001" customHeight="1" thickBot="1" x14ac:dyDescent="0.25">
      <c r="B13" s="28" t="s">
        <v>28</v>
      </c>
      <c r="C13" s="52">
        <v>0</v>
      </c>
      <c r="D13" s="52">
        <v>0</v>
      </c>
      <c r="E13" s="52">
        <v>0</v>
      </c>
      <c r="F13" s="57">
        <v>0</v>
      </c>
      <c r="G13">
        <v>0</v>
      </c>
      <c r="H13" s="52">
        <v>0</v>
      </c>
      <c r="I13" s="52">
        <v>0</v>
      </c>
      <c r="J13" s="52">
        <v>0</v>
      </c>
    </row>
    <row r="14" spans="2:18" s="22" customFormat="1" ht="17.100000000000001" customHeight="1" thickBot="1" x14ac:dyDescent="0.25">
      <c r="B14" s="28" t="s">
        <v>18</v>
      </c>
      <c r="C14" s="52">
        <v>0</v>
      </c>
      <c r="D14" s="52">
        <v>0</v>
      </c>
      <c r="E14" s="52">
        <v>0</v>
      </c>
      <c r="F14" s="57">
        <v>0</v>
      </c>
      <c r="G14">
        <v>0</v>
      </c>
      <c r="H14" s="52">
        <v>0</v>
      </c>
      <c r="I14" s="52">
        <v>0</v>
      </c>
      <c r="J14" s="52">
        <v>0</v>
      </c>
    </row>
    <row r="15" spans="2:18" s="22" customFormat="1" ht="17.100000000000001" customHeight="1" thickBot="1" x14ac:dyDescent="0.25">
      <c r="B15" s="28" t="s">
        <v>27</v>
      </c>
      <c r="C15" s="52">
        <v>0</v>
      </c>
      <c r="D15" s="52">
        <v>0</v>
      </c>
      <c r="E15" s="52">
        <v>0</v>
      </c>
      <c r="F15" s="57">
        <v>0</v>
      </c>
      <c r="G15">
        <v>0</v>
      </c>
      <c r="H15" s="52">
        <v>0</v>
      </c>
      <c r="I15" s="52">
        <v>18</v>
      </c>
      <c r="J15" s="52">
        <v>0</v>
      </c>
    </row>
    <row r="16" spans="2:18" s="22" customFormat="1" ht="17.100000000000001" customHeight="1" thickBot="1" x14ac:dyDescent="0.25">
      <c r="B16" s="28" t="s">
        <v>15</v>
      </c>
      <c r="C16" s="52">
        <v>0</v>
      </c>
      <c r="D16" s="52">
        <v>0</v>
      </c>
      <c r="E16" s="52">
        <v>0</v>
      </c>
      <c r="F16" s="57">
        <v>0</v>
      </c>
      <c r="G16">
        <v>0</v>
      </c>
      <c r="H16" s="52">
        <v>0</v>
      </c>
      <c r="I16" s="52">
        <v>5</v>
      </c>
      <c r="J16" s="52">
        <v>0</v>
      </c>
    </row>
    <row r="17" spans="2:10" s="22" customFormat="1" ht="17.100000000000001" customHeight="1" thickBot="1" x14ac:dyDescent="0.25">
      <c r="B17" s="28" t="s">
        <v>10</v>
      </c>
      <c r="C17" s="52">
        <v>0</v>
      </c>
      <c r="D17" s="52">
        <v>0</v>
      </c>
      <c r="E17" s="52">
        <v>0</v>
      </c>
      <c r="F17" s="57">
        <v>0</v>
      </c>
      <c r="G17">
        <v>0</v>
      </c>
      <c r="H17" s="52">
        <v>0</v>
      </c>
      <c r="I17" s="52">
        <v>16</v>
      </c>
      <c r="J17" s="52">
        <v>0</v>
      </c>
    </row>
    <row r="18" spans="2:10" s="22" customFormat="1" ht="17.100000000000001" customHeight="1" thickBot="1" x14ac:dyDescent="0.25">
      <c r="B18" s="28" t="s">
        <v>100</v>
      </c>
      <c r="C18" s="52">
        <v>0</v>
      </c>
      <c r="D18" s="52">
        <v>0</v>
      </c>
      <c r="E18" s="52">
        <v>0</v>
      </c>
      <c r="F18" s="57">
        <v>3</v>
      </c>
      <c r="G18">
        <v>0</v>
      </c>
      <c r="H18" s="52">
        <v>0</v>
      </c>
      <c r="I18" s="52">
        <v>35</v>
      </c>
      <c r="J18" s="52">
        <v>0</v>
      </c>
    </row>
    <row r="19" spans="2:10" s="22" customFormat="1" ht="17.100000000000001" customHeight="1" thickBot="1" x14ac:dyDescent="0.25">
      <c r="B19" s="28" t="s">
        <v>101</v>
      </c>
      <c r="C19" s="52">
        <v>0</v>
      </c>
      <c r="D19" s="52">
        <v>0</v>
      </c>
      <c r="E19" s="52">
        <v>0</v>
      </c>
      <c r="F19" s="57">
        <v>0</v>
      </c>
      <c r="G19">
        <v>0</v>
      </c>
      <c r="H19" s="52">
        <v>0</v>
      </c>
      <c r="I19" s="52">
        <v>0</v>
      </c>
      <c r="J19" s="52">
        <v>0</v>
      </c>
    </row>
    <row r="20" spans="2:10" s="22" customFormat="1" ht="17.100000000000001" customHeight="1" thickBot="1" x14ac:dyDescent="0.25">
      <c r="B20" s="28" t="s">
        <v>102</v>
      </c>
      <c r="C20" s="52">
        <v>0</v>
      </c>
      <c r="D20" s="52">
        <v>0</v>
      </c>
      <c r="E20" s="52">
        <v>0</v>
      </c>
      <c r="F20" s="57">
        <v>0</v>
      </c>
      <c r="G20">
        <v>0</v>
      </c>
      <c r="H20" s="52">
        <v>0</v>
      </c>
      <c r="I20" s="52">
        <v>0</v>
      </c>
      <c r="J20" s="52">
        <v>0</v>
      </c>
    </row>
    <row r="21" spans="2:10" s="22" customFormat="1" ht="17.100000000000001" customHeight="1" thickBot="1" x14ac:dyDescent="0.25">
      <c r="B21" s="28" t="s">
        <v>29</v>
      </c>
      <c r="C21" s="52">
        <v>0</v>
      </c>
      <c r="D21" s="52">
        <v>0</v>
      </c>
      <c r="E21" s="52">
        <v>0</v>
      </c>
      <c r="F21" s="57">
        <v>0</v>
      </c>
      <c r="G21">
        <v>0</v>
      </c>
      <c r="H21" s="52">
        <v>0</v>
      </c>
      <c r="I21" s="52">
        <v>0</v>
      </c>
      <c r="J21" s="52">
        <v>0</v>
      </c>
    </row>
    <row r="22" spans="2:10" s="22" customFormat="1" ht="17.100000000000001" customHeight="1" thickBot="1" x14ac:dyDescent="0.25">
      <c r="B22" s="28" t="s">
        <v>11</v>
      </c>
      <c r="C22" s="52">
        <v>0</v>
      </c>
      <c r="D22" s="52">
        <v>0</v>
      </c>
      <c r="E22" s="52">
        <v>0</v>
      </c>
      <c r="F22" s="57">
        <v>0</v>
      </c>
      <c r="G22">
        <v>0</v>
      </c>
      <c r="H22" s="52">
        <v>0</v>
      </c>
      <c r="I22" s="52">
        <v>0</v>
      </c>
      <c r="J22" s="52">
        <v>0</v>
      </c>
    </row>
    <row r="23" spans="2:10" s="22" customFormat="1" ht="17.100000000000001" customHeight="1" thickBot="1" x14ac:dyDescent="0.25">
      <c r="B23" s="49" t="s">
        <v>16</v>
      </c>
      <c r="C23" s="48">
        <v>0</v>
      </c>
      <c r="D23" s="48">
        <v>0</v>
      </c>
      <c r="E23" s="48">
        <v>0</v>
      </c>
      <c r="F23" s="48">
        <v>3</v>
      </c>
      <c r="G23" s="48">
        <f>SUM(G6:G22)</f>
        <v>6</v>
      </c>
      <c r="H23" s="48">
        <f>SUM(H6:H22)</f>
        <v>0</v>
      </c>
      <c r="I23" s="48">
        <f>SUM(I6:I22)</f>
        <v>112</v>
      </c>
      <c r="J23" s="48">
        <f>SUM(J6:J22)</f>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175</v>
      </c>
      <c r="D27" s="27" t="s">
        <v>180</v>
      </c>
      <c r="E27" s="27" t="s">
        <v>183</v>
      </c>
      <c r="F27" s="27" t="s">
        <v>190</v>
      </c>
      <c r="G27" s="1"/>
    </row>
    <row r="28" spans="2:10" s="22" customFormat="1" ht="17.100000000000001" customHeight="1" thickBot="1" x14ac:dyDescent="0.25">
      <c r="B28" s="28" t="s">
        <v>30</v>
      </c>
      <c r="C28" s="59" t="str">
        <f t="shared" ref="C28:F45" si="0">+IF(C6&gt;0,(G6-C6)/C6,"-")</f>
        <v>-</v>
      </c>
      <c r="D28" s="59" t="str">
        <f t="shared" si="0"/>
        <v>-</v>
      </c>
      <c r="E28" s="59" t="str">
        <f t="shared" si="0"/>
        <v>-</v>
      </c>
      <c r="F28" s="59" t="str">
        <f t="shared" si="0"/>
        <v>-</v>
      </c>
      <c r="G28" s="1"/>
    </row>
    <row r="29" spans="2:10" s="22" customFormat="1" ht="17.100000000000001" customHeight="1" thickBot="1" x14ac:dyDescent="0.25">
      <c r="B29" s="28" t="s">
        <v>31</v>
      </c>
      <c r="C29" s="59" t="str">
        <f>+IF(C7&gt;0,(G7-C7)/C7,"-")</f>
        <v>-</v>
      </c>
      <c r="D29" s="59" t="str">
        <f t="shared" si="0"/>
        <v>-</v>
      </c>
      <c r="E29" s="59" t="str">
        <f t="shared" si="0"/>
        <v>-</v>
      </c>
      <c r="F29" s="59" t="str">
        <f t="shared" si="0"/>
        <v>-</v>
      </c>
      <c r="G29" s="1"/>
    </row>
    <row r="30" spans="2:10" s="22" customFormat="1" ht="17.100000000000001" customHeight="1" thickBot="1" x14ac:dyDescent="0.25">
      <c r="B30" s="28" t="s">
        <v>99</v>
      </c>
      <c r="C30" s="59" t="str">
        <f t="shared" si="0"/>
        <v>-</v>
      </c>
      <c r="D30" s="59" t="str">
        <f t="shared" si="0"/>
        <v>-</v>
      </c>
      <c r="E30" s="59" t="str">
        <f t="shared" si="0"/>
        <v>-</v>
      </c>
      <c r="F30" s="59" t="str">
        <f t="shared" si="0"/>
        <v>-</v>
      </c>
      <c r="G30" s="1"/>
    </row>
    <row r="31" spans="2:10" s="22" customFormat="1" ht="17.100000000000001" customHeight="1" thickBot="1" x14ac:dyDescent="0.25">
      <c r="B31" s="28" t="s">
        <v>26</v>
      </c>
      <c r="C31" s="59" t="str">
        <f t="shared" si="0"/>
        <v>-</v>
      </c>
      <c r="D31" s="59" t="str">
        <f t="shared" si="0"/>
        <v>-</v>
      </c>
      <c r="E31" s="59" t="str">
        <f t="shared" si="0"/>
        <v>-</v>
      </c>
      <c r="F31" s="59" t="str">
        <f t="shared" si="0"/>
        <v>-</v>
      </c>
      <c r="G31" s="1"/>
    </row>
    <row r="32" spans="2:10" s="22" customFormat="1" ht="17.100000000000001" customHeight="1" thickBot="1" x14ac:dyDescent="0.25">
      <c r="B32" s="28" t="s">
        <v>8</v>
      </c>
      <c r="C32" s="59" t="str">
        <f t="shared" si="0"/>
        <v>-</v>
      </c>
      <c r="D32" s="59" t="str">
        <f t="shared" si="0"/>
        <v>-</v>
      </c>
      <c r="E32" s="59" t="str">
        <f t="shared" si="0"/>
        <v>-</v>
      </c>
      <c r="F32" s="59" t="str">
        <f t="shared" si="0"/>
        <v>-</v>
      </c>
      <c r="G32" s="1"/>
    </row>
    <row r="33" spans="2:7" s="22" customFormat="1" ht="17.100000000000001" customHeight="1" thickBot="1" x14ac:dyDescent="0.25">
      <c r="B33" s="28" t="s">
        <v>9</v>
      </c>
      <c r="C33" s="59" t="str">
        <f t="shared" si="0"/>
        <v>-</v>
      </c>
      <c r="D33" s="59" t="str">
        <f t="shared" si="0"/>
        <v>-</v>
      </c>
      <c r="E33" s="59" t="str">
        <f t="shared" si="0"/>
        <v>-</v>
      </c>
      <c r="F33" s="59" t="str">
        <f t="shared" si="0"/>
        <v>-</v>
      </c>
      <c r="G33" s="1"/>
    </row>
    <row r="34" spans="2:7" s="22" customFormat="1" ht="17.100000000000001" customHeight="1" thickBot="1" x14ac:dyDescent="0.25">
      <c r="B34" s="28" t="s">
        <v>32</v>
      </c>
      <c r="C34" s="59" t="str">
        <f t="shared" si="0"/>
        <v>-</v>
      </c>
      <c r="D34" s="59" t="str">
        <f t="shared" si="0"/>
        <v>-</v>
      </c>
      <c r="E34" s="59" t="str">
        <f t="shared" si="0"/>
        <v>-</v>
      </c>
      <c r="F34" s="59" t="str">
        <f t="shared" si="0"/>
        <v>-</v>
      </c>
      <c r="G34" s="1"/>
    </row>
    <row r="35" spans="2:7" s="22" customFormat="1" ht="17.100000000000001" customHeight="1" thickBot="1" x14ac:dyDescent="0.25">
      <c r="B35" s="28" t="s">
        <v>28</v>
      </c>
      <c r="C35" s="59" t="str">
        <f t="shared" si="0"/>
        <v>-</v>
      </c>
      <c r="D35" s="59" t="str">
        <f t="shared" si="0"/>
        <v>-</v>
      </c>
      <c r="E35" s="59" t="str">
        <f t="shared" si="0"/>
        <v>-</v>
      </c>
      <c r="F35" s="59" t="str">
        <f t="shared" si="0"/>
        <v>-</v>
      </c>
      <c r="G35" s="1"/>
    </row>
    <row r="36" spans="2:7" s="22" customFormat="1" ht="17.100000000000001" customHeight="1" thickBot="1" x14ac:dyDescent="0.25">
      <c r="B36" s="28" t="s">
        <v>18</v>
      </c>
      <c r="C36" s="59" t="str">
        <f t="shared" si="0"/>
        <v>-</v>
      </c>
      <c r="D36" s="59" t="str">
        <f t="shared" si="0"/>
        <v>-</v>
      </c>
      <c r="E36" s="59" t="str">
        <f t="shared" si="0"/>
        <v>-</v>
      </c>
      <c r="F36" s="59" t="str">
        <f t="shared" si="0"/>
        <v>-</v>
      </c>
      <c r="G36" s="1"/>
    </row>
    <row r="37" spans="2:7" s="22" customFormat="1" ht="17.100000000000001" customHeight="1" thickBot="1" x14ac:dyDescent="0.25">
      <c r="B37" s="28" t="s">
        <v>27</v>
      </c>
      <c r="C37" s="59" t="str">
        <f t="shared" si="0"/>
        <v>-</v>
      </c>
      <c r="D37" s="59" t="str">
        <f t="shared" si="0"/>
        <v>-</v>
      </c>
      <c r="E37" s="59" t="str">
        <f t="shared" si="0"/>
        <v>-</v>
      </c>
      <c r="F37" s="59" t="str">
        <f t="shared" si="0"/>
        <v>-</v>
      </c>
      <c r="G37" s="1"/>
    </row>
    <row r="38" spans="2:7" s="22" customFormat="1" ht="17.100000000000001" customHeight="1" thickBot="1" x14ac:dyDescent="0.25">
      <c r="B38" s="28" t="s">
        <v>15</v>
      </c>
      <c r="C38" s="59" t="str">
        <f t="shared" si="0"/>
        <v>-</v>
      </c>
      <c r="D38" s="59" t="str">
        <f t="shared" si="0"/>
        <v>-</v>
      </c>
      <c r="E38" s="59" t="str">
        <f t="shared" si="0"/>
        <v>-</v>
      </c>
      <c r="F38" s="59" t="str">
        <f t="shared" si="0"/>
        <v>-</v>
      </c>
      <c r="G38" s="1"/>
    </row>
    <row r="39" spans="2:7" s="22" customFormat="1" ht="17.100000000000001" customHeight="1" thickBot="1" x14ac:dyDescent="0.25">
      <c r="B39" s="28" t="s">
        <v>10</v>
      </c>
      <c r="C39" s="59" t="str">
        <f t="shared" si="0"/>
        <v>-</v>
      </c>
      <c r="D39" s="59" t="str">
        <f t="shared" si="0"/>
        <v>-</v>
      </c>
      <c r="E39" s="59" t="str">
        <f t="shared" si="0"/>
        <v>-</v>
      </c>
      <c r="F39" s="59" t="str">
        <f t="shared" si="0"/>
        <v>-</v>
      </c>
      <c r="G39" s="1"/>
    </row>
    <row r="40" spans="2:7" s="22" customFormat="1" ht="17.100000000000001" customHeight="1" thickBot="1" x14ac:dyDescent="0.25">
      <c r="B40" s="28" t="s">
        <v>100</v>
      </c>
      <c r="C40" s="59" t="str">
        <f t="shared" si="0"/>
        <v>-</v>
      </c>
      <c r="D40" s="59" t="str">
        <f t="shared" si="0"/>
        <v>-</v>
      </c>
      <c r="E40" s="59" t="str">
        <f t="shared" si="0"/>
        <v>-</v>
      </c>
      <c r="F40" s="59">
        <f t="shared" si="0"/>
        <v>-1</v>
      </c>
      <c r="G40" s="1"/>
    </row>
    <row r="41" spans="2:7" s="22" customFormat="1" ht="17.100000000000001" customHeight="1" thickBot="1" x14ac:dyDescent="0.25">
      <c r="B41" s="28" t="s">
        <v>101</v>
      </c>
      <c r="C41" s="59" t="str">
        <f t="shared" si="0"/>
        <v>-</v>
      </c>
      <c r="D41" s="59" t="str">
        <f t="shared" si="0"/>
        <v>-</v>
      </c>
      <c r="E41" s="59" t="str">
        <f t="shared" si="0"/>
        <v>-</v>
      </c>
      <c r="F41" s="59" t="str">
        <f t="shared" si="0"/>
        <v>-</v>
      </c>
      <c r="G41" s="1"/>
    </row>
    <row r="42" spans="2:7" s="22" customFormat="1" ht="17.100000000000001" customHeight="1" thickBot="1" x14ac:dyDescent="0.25">
      <c r="B42" s="28" t="s">
        <v>102</v>
      </c>
      <c r="C42" s="59" t="str">
        <f t="shared" si="0"/>
        <v>-</v>
      </c>
      <c r="D42" s="59" t="str">
        <f t="shared" si="0"/>
        <v>-</v>
      </c>
      <c r="E42" s="59" t="str">
        <f t="shared" si="0"/>
        <v>-</v>
      </c>
      <c r="F42" s="59" t="str">
        <f t="shared" si="0"/>
        <v>-</v>
      </c>
      <c r="G42" s="1"/>
    </row>
    <row r="43" spans="2:7" s="22" customFormat="1" ht="17.100000000000001" customHeight="1" thickBot="1" x14ac:dyDescent="0.25">
      <c r="B43" s="28" t="s">
        <v>29</v>
      </c>
      <c r="C43" s="59" t="str">
        <f t="shared" si="0"/>
        <v>-</v>
      </c>
      <c r="D43" s="59" t="str">
        <f t="shared" si="0"/>
        <v>-</v>
      </c>
      <c r="E43" s="59" t="str">
        <f t="shared" si="0"/>
        <v>-</v>
      </c>
      <c r="F43" s="59" t="str">
        <f t="shared" si="0"/>
        <v>-</v>
      </c>
      <c r="G43" s="1"/>
    </row>
    <row r="44" spans="2:7" ht="17.100000000000001" customHeight="1" thickBot="1" x14ac:dyDescent="0.25">
      <c r="B44" s="28" t="s">
        <v>11</v>
      </c>
      <c r="C44" s="59" t="str">
        <f t="shared" si="0"/>
        <v>-</v>
      </c>
      <c r="D44" s="59" t="str">
        <f t="shared" si="0"/>
        <v>-</v>
      </c>
      <c r="E44" s="59" t="str">
        <f t="shared" si="0"/>
        <v>-</v>
      </c>
      <c r="F44" s="59" t="str">
        <f t="shared" si="0"/>
        <v>-</v>
      </c>
    </row>
    <row r="45" spans="2:7" ht="17.100000000000001" customHeight="1" thickBot="1" x14ac:dyDescent="0.25">
      <c r="B45" s="49" t="s">
        <v>16</v>
      </c>
      <c r="C45" s="63" t="str">
        <f t="shared" si="0"/>
        <v>-</v>
      </c>
      <c r="D45" s="63" t="str">
        <f t="shared" si="0"/>
        <v>-</v>
      </c>
      <c r="E45" s="63" t="str">
        <f t="shared" si="0"/>
        <v>-</v>
      </c>
      <c r="F45" s="63">
        <f t="shared" si="0"/>
        <v>-1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110</v>
      </c>
      <c r="D5" s="26" t="s">
        <v>169</v>
      </c>
      <c r="E5" s="26" t="s">
        <v>170</v>
      </c>
      <c r="F5" s="47" t="s">
        <v>171</v>
      </c>
      <c r="G5" s="26" t="s">
        <v>172</v>
      </c>
      <c r="H5" s="26" t="s">
        <v>178</v>
      </c>
      <c r="I5" s="26" t="s">
        <v>181</v>
      </c>
      <c r="J5" s="26" t="s">
        <v>188</v>
      </c>
    </row>
    <row r="6" spans="2:18" s="22" customFormat="1" ht="17.100000000000001" customHeight="1" thickBot="1" x14ac:dyDescent="0.25">
      <c r="B6" s="28" t="s">
        <v>30</v>
      </c>
      <c r="C6" s="29">
        <v>42</v>
      </c>
      <c r="D6" s="29">
        <v>47</v>
      </c>
      <c r="E6" s="29">
        <v>57</v>
      </c>
      <c r="F6" s="29">
        <v>81</v>
      </c>
      <c r="G6" s="29">
        <v>73</v>
      </c>
      <c r="H6" s="29">
        <v>70</v>
      </c>
      <c r="I6" s="29">
        <v>91</v>
      </c>
      <c r="J6" s="29">
        <v>117</v>
      </c>
    </row>
    <row r="7" spans="2:18" s="22" customFormat="1" ht="17.100000000000001" customHeight="1" thickBot="1" x14ac:dyDescent="0.25">
      <c r="B7" s="28" t="s">
        <v>31</v>
      </c>
      <c r="C7" s="29">
        <v>9</v>
      </c>
      <c r="D7" s="29">
        <v>8</v>
      </c>
      <c r="E7" s="29">
        <v>7</v>
      </c>
      <c r="F7" s="29">
        <v>3</v>
      </c>
      <c r="G7" s="29">
        <v>16</v>
      </c>
      <c r="H7" s="29">
        <v>15</v>
      </c>
      <c r="I7" s="29">
        <v>13</v>
      </c>
      <c r="J7" s="29">
        <v>54</v>
      </c>
    </row>
    <row r="8" spans="2:18" s="22" customFormat="1" ht="17.100000000000001" customHeight="1" thickBot="1" x14ac:dyDescent="0.25">
      <c r="B8" s="28" t="s">
        <v>99</v>
      </c>
      <c r="C8" s="29">
        <v>9</v>
      </c>
      <c r="D8" s="29">
        <v>17</v>
      </c>
      <c r="E8" s="29">
        <v>6</v>
      </c>
      <c r="F8" s="29">
        <v>3</v>
      </c>
      <c r="G8" s="29">
        <v>14</v>
      </c>
      <c r="H8" s="29">
        <v>10</v>
      </c>
      <c r="I8" s="29">
        <v>10</v>
      </c>
      <c r="J8" s="29">
        <v>16</v>
      </c>
    </row>
    <row r="9" spans="2:18" s="22" customFormat="1" ht="17.100000000000001" customHeight="1" thickBot="1" x14ac:dyDescent="0.25">
      <c r="B9" s="28" t="s">
        <v>26</v>
      </c>
      <c r="C9" s="29">
        <v>10</v>
      </c>
      <c r="D9" s="29">
        <v>5</v>
      </c>
      <c r="E9" s="29">
        <v>7</v>
      </c>
      <c r="F9" s="29">
        <v>7</v>
      </c>
      <c r="G9" s="29">
        <v>21</v>
      </c>
      <c r="H9" s="29">
        <v>15</v>
      </c>
      <c r="I9" s="29">
        <v>26</v>
      </c>
      <c r="J9" s="29">
        <v>22</v>
      </c>
    </row>
    <row r="10" spans="2:18" s="22" customFormat="1" ht="17.100000000000001" customHeight="1" thickBot="1" x14ac:dyDescent="0.25">
      <c r="B10" s="28" t="s">
        <v>8</v>
      </c>
      <c r="C10" s="29">
        <v>7</v>
      </c>
      <c r="D10" s="29">
        <v>1</v>
      </c>
      <c r="E10" s="29">
        <v>7</v>
      </c>
      <c r="F10" s="29">
        <v>16</v>
      </c>
      <c r="G10" s="29">
        <v>10</v>
      </c>
      <c r="H10" s="29">
        <v>21</v>
      </c>
      <c r="I10" s="29">
        <v>27</v>
      </c>
      <c r="J10" s="29">
        <v>47</v>
      </c>
    </row>
    <row r="11" spans="2:18" s="22" customFormat="1" ht="17.100000000000001" customHeight="1" thickBot="1" x14ac:dyDescent="0.25">
      <c r="B11" s="28" t="s">
        <v>9</v>
      </c>
      <c r="C11" s="29">
        <v>2</v>
      </c>
      <c r="D11" s="29">
        <v>1</v>
      </c>
      <c r="E11" s="29">
        <v>2</v>
      </c>
      <c r="F11" s="29">
        <v>5</v>
      </c>
      <c r="G11" s="29">
        <v>1</v>
      </c>
      <c r="H11" s="29">
        <v>0</v>
      </c>
      <c r="I11" s="29">
        <v>1</v>
      </c>
      <c r="J11" s="29">
        <v>13</v>
      </c>
    </row>
    <row r="12" spans="2:18" s="22" customFormat="1" ht="17.100000000000001" customHeight="1" thickBot="1" x14ac:dyDescent="0.25">
      <c r="B12" s="28" t="s">
        <v>32</v>
      </c>
      <c r="C12" s="29">
        <v>22</v>
      </c>
      <c r="D12" s="29">
        <v>20</v>
      </c>
      <c r="E12" s="29">
        <v>13</v>
      </c>
      <c r="F12" s="29">
        <v>15</v>
      </c>
      <c r="G12" s="29">
        <v>23</v>
      </c>
      <c r="H12" s="29">
        <v>24</v>
      </c>
      <c r="I12" s="29">
        <v>32</v>
      </c>
      <c r="J12" s="29">
        <v>55</v>
      </c>
    </row>
    <row r="13" spans="2:18" s="22" customFormat="1" ht="17.100000000000001" customHeight="1" thickBot="1" x14ac:dyDescent="0.25">
      <c r="B13" s="28" t="s">
        <v>28</v>
      </c>
      <c r="C13" s="29">
        <v>20</v>
      </c>
      <c r="D13" s="29">
        <v>13</v>
      </c>
      <c r="E13" s="29">
        <v>5</v>
      </c>
      <c r="F13" s="29">
        <v>11</v>
      </c>
      <c r="G13" s="29">
        <v>8</v>
      </c>
      <c r="H13" s="29">
        <v>7</v>
      </c>
      <c r="I13" s="29">
        <v>14</v>
      </c>
      <c r="J13" s="29">
        <v>81</v>
      </c>
    </row>
    <row r="14" spans="2:18" s="22" customFormat="1" ht="17.100000000000001" customHeight="1" thickBot="1" x14ac:dyDescent="0.25">
      <c r="B14" s="28" t="s">
        <v>18</v>
      </c>
      <c r="C14" s="29">
        <v>448</v>
      </c>
      <c r="D14" s="29">
        <v>384</v>
      </c>
      <c r="E14" s="29">
        <v>330</v>
      </c>
      <c r="F14" s="29">
        <v>434</v>
      </c>
      <c r="G14" s="29">
        <v>487</v>
      </c>
      <c r="H14" s="29">
        <v>512</v>
      </c>
      <c r="I14" s="29">
        <v>528</v>
      </c>
      <c r="J14" s="29">
        <v>692</v>
      </c>
    </row>
    <row r="15" spans="2:18" s="22" customFormat="1" ht="17.100000000000001" customHeight="1" thickBot="1" x14ac:dyDescent="0.25">
      <c r="B15" s="28" t="s">
        <v>27</v>
      </c>
      <c r="C15" s="29">
        <v>27</v>
      </c>
      <c r="D15" s="29">
        <v>50</v>
      </c>
      <c r="E15" s="29">
        <v>47</v>
      </c>
      <c r="F15" s="29">
        <v>70</v>
      </c>
      <c r="G15" s="29">
        <v>70</v>
      </c>
      <c r="H15" s="29">
        <v>47</v>
      </c>
      <c r="I15" s="29">
        <v>65</v>
      </c>
      <c r="J15" s="29">
        <v>181</v>
      </c>
    </row>
    <row r="16" spans="2:18" s="22" customFormat="1" ht="17.100000000000001" customHeight="1" thickBot="1" x14ac:dyDescent="0.25">
      <c r="B16" s="28" t="s">
        <v>15</v>
      </c>
      <c r="C16" s="29">
        <v>9</v>
      </c>
      <c r="D16" s="29">
        <v>6</v>
      </c>
      <c r="E16" s="29">
        <v>3</v>
      </c>
      <c r="F16" s="29">
        <v>5</v>
      </c>
      <c r="G16" s="29">
        <v>3</v>
      </c>
      <c r="H16" s="29">
        <v>2</v>
      </c>
      <c r="I16" s="29">
        <v>2</v>
      </c>
      <c r="J16" s="29">
        <v>14</v>
      </c>
    </row>
    <row r="17" spans="2:10" s="22" customFormat="1" ht="17.100000000000001" customHeight="1" thickBot="1" x14ac:dyDescent="0.25">
      <c r="B17" s="28" t="s">
        <v>10</v>
      </c>
      <c r="C17" s="29">
        <v>22</v>
      </c>
      <c r="D17" s="29">
        <v>22</v>
      </c>
      <c r="E17" s="29">
        <v>19</v>
      </c>
      <c r="F17" s="29">
        <v>22</v>
      </c>
      <c r="G17" s="29">
        <v>27</v>
      </c>
      <c r="H17" s="29">
        <v>39</v>
      </c>
      <c r="I17" s="29">
        <v>38</v>
      </c>
      <c r="J17" s="29">
        <v>85</v>
      </c>
    </row>
    <row r="18" spans="2:10" s="22" customFormat="1" ht="17.100000000000001" customHeight="1" thickBot="1" x14ac:dyDescent="0.25">
      <c r="B18" s="28" t="s">
        <v>100</v>
      </c>
      <c r="C18" s="29">
        <v>40</v>
      </c>
      <c r="D18" s="29">
        <v>64</v>
      </c>
      <c r="E18" s="29">
        <v>46</v>
      </c>
      <c r="F18" s="29">
        <v>101</v>
      </c>
      <c r="G18" s="29">
        <v>103</v>
      </c>
      <c r="H18" s="29">
        <v>86</v>
      </c>
      <c r="I18" s="29">
        <v>101</v>
      </c>
      <c r="J18" s="29">
        <v>321</v>
      </c>
    </row>
    <row r="19" spans="2:10" s="22" customFormat="1" ht="17.100000000000001" customHeight="1" thickBot="1" x14ac:dyDescent="0.25">
      <c r="B19" s="28" t="s">
        <v>101</v>
      </c>
      <c r="C19" s="29">
        <v>9</v>
      </c>
      <c r="D19" s="29">
        <v>10</v>
      </c>
      <c r="E19" s="29">
        <v>7</v>
      </c>
      <c r="F19" s="29">
        <v>4</v>
      </c>
      <c r="G19" s="29">
        <v>9</v>
      </c>
      <c r="H19" s="29">
        <v>13</v>
      </c>
      <c r="I19" s="29">
        <v>25</v>
      </c>
      <c r="J19" s="29">
        <v>65</v>
      </c>
    </row>
    <row r="20" spans="2:10" s="22" customFormat="1" ht="17.100000000000001" customHeight="1" thickBot="1" x14ac:dyDescent="0.25">
      <c r="B20" s="28" t="s">
        <v>102</v>
      </c>
      <c r="C20" s="29">
        <v>4</v>
      </c>
      <c r="D20" s="29">
        <v>1</v>
      </c>
      <c r="E20" s="29">
        <v>3</v>
      </c>
      <c r="F20" s="29">
        <v>5</v>
      </c>
      <c r="G20" s="29">
        <v>2</v>
      </c>
      <c r="H20" s="29">
        <v>7</v>
      </c>
      <c r="I20" s="29">
        <v>8</v>
      </c>
      <c r="J20" s="29">
        <v>10</v>
      </c>
    </row>
    <row r="21" spans="2:10" s="22" customFormat="1" ht="17.100000000000001" customHeight="1" thickBot="1" x14ac:dyDescent="0.25">
      <c r="B21" s="28" t="s">
        <v>29</v>
      </c>
      <c r="C21" s="29">
        <v>7</v>
      </c>
      <c r="D21" s="29">
        <v>6</v>
      </c>
      <c r="E21" s="29">
        <v>12</v>
      </c>
      <c r="F21" s="29">
        <v>11</v>
      </c>
      <c r="G21" s="29">
        <v>8</v>
      </c>
      <c r="H21" s="29">
        <v>21</v>
      </c>
      <c r="I21" s="29">
        <v>23</v>
      </c>
      <c r="J21" s="29">
        <v>39</v>
      </c>
    </row>
    <row r="22" spans="2:10" s="22" customFormat="1" ht="17.100000000000001" customHeight="1" thickBot="1" x14ac:dyDescent="0.25">
      <c r="B22" s="28" t="s">
        <v>11</v>
      </c>
      <c r="C22" s="29">
        <v>3</v>
      </c>
      <c r="D22" s="29">
        <v>2</v>
      </c>
      <c r="E22" s="29">
        <v>5</v>
      </c>
      <c r="F22" s="29">
        <v>1</v>
      </c>
      <c r="G22" s="29">
        <v>5</v>
      </c>
      <c r="H22" s="29">
        <v>2</v>
      </c>
      <c r="I22" s="29">
        <v>2</v>
      </c>
      <c r="J22" s="29">
        <v>0</v>
      </c>
    </row>
    <row r="23" spans="2:10" s="22" customFormat="1" ht="17.100000000000001" customHeight="1" thickBot="1" x14ac:dyDescent="0.25">
      <c r="B23" s="49" t="s">
        <v>16</v>
      </c>
      <c r="C23" s="48">
        <v>690</v>
      </c>
      <c r="D23" s="48">
        <v>657</v>
      </c>
      <c r="E23" s="48">
        <v>576</v>
      </c>
      <c r="F23" s="48">
        <v>794</v>
      </c>
      <c r="G23" s="48">
        <f>SUM(G6:G22)</f>
        <v>880</v>
      </c>
      <c r="H23" s="48">
        <f>SUM(H6:H22)</f>
        <v>891</v>
      </c>
      <c r="I23" s="48">
        <f>SUM(I6:I22)</f>
        <v>1006</v>
      </c>
      <c r="J23" s="48">
        <f>SUM(J6:J22)</f>
        <v>1812</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175</v>
      </c>
      <c r="D27" s="27" t="s">
        <v>180</v>
      </c>
      <c r="E27" s="27" t="s">
        <v>183</v>
      </c>
      <c r="F27" s="27" t="s">
        <v>183</v>
      </c>
      <c r="G27" s="1"/>
    </row>
    <row r="28" spans="2:10" s="22" customFormat="1" ht="17.100000000000001" customHeight="1" thickBot="1" x14ac:dyDescent="0.25">
      <c r="B28" s="28" t="s">
        <v>30</v>
      </c>
      <c r="C28" s="30">
        <f>+IF(C6&gt;0,(G6-C6)/C6,"-")</f>
        <v>0.73809523809523814</v>
      </c>
      <c r="D28" s="30">
        <f>+IF(D6&gt;0,(H6-D6)/D6,"-")</f>
        <v>0.48936170212765956</v>
      </c>
      <c r="E28" s="30">
        <f>+IF(E6&gt;0,(I6-E6)/E6,"-")</f>
        <v>0.59649122807017541</v>
      </c>
      <c r="F28" s="30">
        <f>+IF(F6&gt;0,(J6-F6)/F6,"-")</f>
        <v>0.44444444444444442</v>
      </c>
      <c r="G28" s="1"/>
    </row>
    <row r="29" spans="2:10" s="22" customFormat="1" ht="17.100000000000001" customHeight="1" thickBot="1" x14ac:dyDescent="0.25">
      <c r="B29" s="28" t="s">
        <v>31</v>
      </c>
      <c r="C29" s="30">
        <f t="shared" ref="C29:C45" si="0">+IF(C7&gt;0,(G7-C7)/C7,"-")</f>
        <v>0.77777777777777779</v>
      </c>
      <c r="D29" s="30">
        <f t="shared" ref="D29:F45" si="1">+IF(D7&gt;0,(H7-D7)/D7,"-")</f>
        <v>0.875</v>
      </c>
      <c r="E29" s="30">
        <f t="shared" si="1"/>
        <v>0.8571428571428571</v>
      </c>
      <c r="F29" s="30">
        <f t="shared" si="1"/>
        <v>17</v>
      </c>
      <c r="G29" s="1"/>
    </row>
    <row r="30" spans="2:10" s="22" customFormat="1" ht="17.100000000000001" customHeight="1" thickBot="1" x14ac:dyDescent="0.25">
      <c r="B30" s="28" t="s">
        <v>99</v>
      </c>
      <c r="C30" s="30">
        <f t="shared" si="0"/>
        <v>0.55555555555555558</v>
      </c>
      <c r="D30" s="30">
        <f t="shared" si="1"/>
        <v>-0.41176470588235292</v>
      </c>
      <c r="E30" s="30">
        <f t="shared" si="1"/>
        <v>0.66666666666666663</v>
      </c>
      <c r="F30" s="30">
        <f t="shared" si="1"/>
        <v>4.333333333333333</v>
      </c>
      <c r="G30" s="1"/>
    </row>
    <row r="31" spans="2:10" s="22" customFormat="1" ht="17.100000000000001" customHeight="1" thickBot="1" x14ac:dyDescent="0.25">
      <c r="B31" s="28" t="s">
        <v>26</v>
      </c>
      <c r="C31" s="30">
        <f t="shared" si="0"/>
        <v>1.1000000000000001</v>
      </c>
      <c r="D31" s="30">
        <f t="shared" si="1"/>
        <v>2</v>
      </c>
      <c r="E31" s="30">
        <f t="shared" si="1"/>
        <v>2.7142857142857144</v>
      </c>
      <c r="F31" s="30">
        <f t="shared" si="1"/>
        <v>2.1428571428571428</v>
      </c>
      <c r="G31" s="1"/>
    </row>
    <row r="32" spans="2:10" s="22" customFormat="1" ht="17.100000000000001" customHeight="1" thickBot="1" x14ac:dyDescent="0.25">
      <c r="B32" s="28" t="s">
        <v>8</v>
      </c>
      <c r="C32" s="30">
        <f t="shared" si="0"/>
        <v>0.42857142857142855</v>
      </c>
      <c r="D32" s="30">
        <f t="shared" si="1"/>
        <v>20</v>
      </c>
      <c r="E32" s="30">
        <f t="shared" si="1"/>
        <v>2.8571428571428572</v>
      </c>
      <c r="F32" s="30">
        <f t="shared" si="1"/>
        <v>1.9375</v>
      </c>
      <c r="G32" s="1"/>
    </row>
    <row r="33" spans="2:7" s="22" customFormat="1" ht="17.100000000000001" customHeight="1" thickBot="1" x14ac:dyDescent="0.25">
      <c r="B33" s="28" t="s">
        <v>9</v>
      </c>
      <c r="C33" s="30">
        <f t="shared" si="0"/>
        <v>-0.5</v>
      </c>
      <c r="D33" s="30">
        <f t="shared" si="1"/>
        <v>-1</v>
      </c>
      <c r="E33" s="30">
        <f t="shared" si="1"/>
        <v>-0.5</v>
      </c>
      <c r="F33" s="30">
        <f t="shared" si="1"/>
        <v>1.6</v>
      </c>
      <c r="G33" s="1"/>
    </row>
    <row r="34" spans="2:7" s="22" customFormat="1" ht="17.100000000000001" customHeight="1" thickBot="1" x14ac:dyDescent="0.25">
      <c r="B34" s="28" t="s">
        <v>32</v>
      </c>
      <c r="C34" s="30">
        <f t="shared" si="0"/>
        <v>4.5454545454545456E-2</v>
      </c>
      <c r="D34" s="30">
        <f t="shared" si="1"/>
        <v>0.2</v>
      </c>
      <c r="E34" s="30">
        <f t="shared" si="1"/>
        <v>1.4615384615384615</v>
      </c>
      <c r="F34" s="30">
        <f t="shared" si="1"/>
        <v>2.6666666666666665</v>
      </c>
      <c r="G34" s="1"/>
    </row>
    <row r="35" spans="2:7" s="22" customFormat="1" ht="17.100000000000001" customHeight="1" thickBot="1" x14ac:dyDescent="0.25">
      <c r="B35" s="28" t="s">
        <v>28</v>
      </c>
      <c r="C35" s="30">
        <f t="shared" si="0"/>
        <v>-0.6</v>
      </c>
      <c r="D35" s="30">
        <f t="shared" si="1"/>
        <v>-0.46153846153846156</v>
      </c>
      <c r="E35" s="30">
        <f t="shared" si="1"/>
        <v>1.8</v>
      </c>
      <c r="F35" s="30">
        <f t="shared" si="1"/>
        <v>6.3636363636363633</v>
      </c>
      <c r="G35" s="1"/>
    </row>
    <row r="36" spans="2:7" s="22" customFormat="1" ht="17.100000000000001" customHeight="1" thickBot="1" x14ac:dyDescent="0.25">
      <c r="B36" s="28" t="s">
        <v>18</v>
      </c>
      <c r="C36" s="30">
        <f t="shared" si="0"/>
        <v>8.7053571428571425E-2</v>
      </c>
      <c r="D36" s="30">
        <f t="shared" si="1"/>
        <v>0.33333333333333331</v>
      </c>
      <c r="E36" s="30">
        <f t="shared" si="1"/>
        <v>0.6</v>
      </c>
      <c r="F36" s="30">
        <f t="shared" si="1"/>
        <v>0.59447004608294929</v>
      </c>
      <c r="G36" s="1"/>
    </row>
    <row r="37" spans="2:7" s="22" customFormat="1" ht="17.100000000000001" customHeight="1" thickBot="1" x14ac:dyDescent="0.25">
      <c r="B37" s="28" t="s">
        <v>27</v>
      </c>
      <c r="C37" s="30">
        <f t="shared" si="0"/>
        <v>1.5925925925925926</v>
      </c>
      <c r="D37" s="30">
        <f t="shared" si="1"/>
        <v>-0.06</v>
      </c>
      <c r="E37" s="30">
        <f t="shared" si="1"/>
        <v>0.38297872340425532</v>
      </c>
      <c r="F37" s="30">
        <f t="shared" si="1"/>
        <v>1.5857142857142856</v>
      </c>
      <c r="G37" s="1"/>
    </row>
    <row r="38" spans="2:7" s="22" customFormat="1" ht="17.100000000000001" customHeight="1" thickBot="1" x14ac:dyDescent="0.25">
      <c r="B38" s="28" t="s">
        <v>15</v>
      </c>
      <c r="C38" s="30">
        <f t="shared" si="0"/>
        <v>-0.66666666666666663</v>
      </c>
      <c r="D38" s="30">
        <f t="shared" si="1"/>
        <v>-0.66666666666666663</v>
      </c>
      <c r="E38" s="30">
        <f t="shared" si="1"/>
        <v>-0.33333333333333331</v>
      </c>
      <c r="F38" s="30">
        <f t="shared" si="1"/>
        <v>1.8</v>
      </c>
      <c r="G38" s="1"/>
    </row>
    <row r="39" spans="2:7" s="22" customFormat="1" ht="17.100000000000001" customHeight="1" thickBot="1" x14ac:dyDescent="0.25">
      <c r="B39" s="28" t="s">
        <v>10</v>
      </c>
      <c r="C39" s="30">
        <f t="shared" si="0"/>
        <v>0.22727272727272727</v>
      </c>
      <c r="D39" s="30">
        <f t="shared" si="1"/>
        <v>0.77272727272727271</v>
      </c>
      <c r="E39" s="30">
        <f t="shared" si="1"/>
        <v>1</v>
      </c>
      <c r="F39" s="30">
        <f t="shared" si="1"/>
        <v>2.8636363636363638</v>
      </c>
      <c r="G39" s="1"/>
    </row>
    <row r="40" spans="2:7" s="22" customFormat="1" ht="17.100000000000001" customHeight="1" thickBot="1" x14ac:dyDescent="0.25">
      <c r="B40" s="28" t="s">
        <v>100</v>
      </c>
      <c r="C40" s="30">
        <f t="shared" si="0"/>
        <v>1.575</v>
      </c>
      <c r="D40" s="30">
        <f t="shared" si="1"/>
        <v>0.34375</v>
      </c>
      <c r="E40" s="30">
        <f t="shared" si="1"/>
        <v>1.1956521739130435</v>
      </c>
      <c r="F40" s="30">
        <f t="shared" si="1"/>
        <v>2.1782178217821784</v>
      </c>
      <c r="G40" s="1"/>
    </row>
    <row r="41" spans="2:7" s="22" customFormat="1" ht="17.100000000000001" customHeight="1" thickBot="1" x14ac:dyDescent="0.25">
      <c r="B41" s="28" t="s">
        <v>101</v>
      </c>
      <c r="C41" s="30">
        <f t="shared" si="0"/>
        <v>0</v>
      </c>
      <c r="D41" s="30">
        <f t="shared" si="1"/>
        <v>0.3</v>
      </c>
      <c r="E41" s="30">
        <f t="shared" si="1"/>
        <v>2.5714285714285716</v>
      </c>
      <c r="F41" s="30">
        <f t="shared" si="1"/>
        <v>15.25</v>
      </c>
      <c r="G41" s="1"/>
    </row>
    <row r="42" spans="2:7" s="22" customFormat="1" ht="17.100000000000001" customHeight="1" thickBot="1" x14ac:dyDescent="0.25">
      <c r="B42" s="28" t="s">
        <v>102</v>
      </c>
      <c r="C42" s="30">
        <f t="shared" si="0"/>
        <v>-0.5</v>
      </c>
      <c r="D42" s="30">
        <f t="shared" si="1"/>
        <v>6</v>
      </c>
      <c r="E42" s="30">
        <f t="shared" si="1"/>
        <v>1.6666666666666667</v>
      </c>
      <c r="F42" s="30">
        <f t="shared" si="1"/>
        <v>1</v>
      </c>
      <c r="G42" s="1"/>
    </row>
    <row r="43" spans="2:7" s="22" customFormat="1" ht="17.100000000000001" customHeight="1" thickBot="1" x14ac:dyDescent="0.25">
      <c r="B43" s="28" t="s">
        <v>29</v>
      </c>
      <c r="C43" s="30">
        <f t="shared" si="0"/>
        <v>0.14285714285714285</v>
      </c>
      <c r="D43" s="30">
        <f t="shared" si="1"/>
        <v>2.5</v>
      </c>
      <c r="E43" s="30">
        <f t="shared" si="1"/>
        <v>0.91666666666666663</v>
      </c>
      <c r="F43" s="30">
        <f t="shared" si="1"/>
        <v>2.5454545454545454</v>
      </c>
      <c r="G43" s="1"/>
    </row>
    <row r="44" spans="2:7" ht="17.100000000000001" customHeight="1" thickBot="1" x14ac:dyDescent="0.25">
      <c r="B44" s="28" t="s">
        <v>11</v>
      </c>
      <c r="C44" s="30">
        <f t="shared" si="0"/>
        <v>0.66666666666666663</v>
      </c>
      <c r="D44" s="30">
        <f t="shared" si="1"/>
        <v>0</v>
      </c>
      <c r="E44" s="30">
        <f t="shared" si="1"/>
        <v>-0.6</v>
      </c>
      <c r="F44" s="30">
        <f t="shared" si="1"/>
        <v>-1</v>
      </c>
    </row>
    <row r="45" spans="2:7" ht="17.100000000000001" customHeight="1" thickBot="1" x14ac:dyDescent="0.25">
      <c r="B45" s="49" t="s">
        <v>16</v>
      </c>
      <c r="C45" s="51">
        <f t="shared" si="0"/>
        <v>0.27536231884057971</v>
      </c>
      <c r="D45" s="51">
        <f t="shared" si="1"/>
        <v>0.35616438356164382</v>
      </c>
      <c r="E45" s="51">
        <f t="shared" si="1"/>
        <v>0.74652777777777779</v>
      </c>
      <c r="F45" s="51">
        <f t="shared" si="1"/>
        <v>1.2821158690176322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110</v>
      </c>
      <c r="D5" s="26" t="s">
        <v>169</v>
      </c>
      <c r="E5" s="26" t="s">
        <v>170</v>
      </c>
      <c r="F5" s="47" t="s">
        <v>171</v>
      </c>
      <c r="G5" s="26" t="s">
        <v>172</v>
      </c>
      <c r="H5" s="26" t="s">
        <v>178</v>
      </c>
      <c r="I5" s="26" t="s">
        <v>181</v>
      </c>
      <c r="J5" s="26" t="s">
        <v>188</v>
      </c>
    </row>
    <row r="6" spans="2:18" s="22" customFormat="1" ht="17.100000000000001" customHeight="1" thickBot="1" x14ac:dyDescent="0.25">
      <c r="B6" s="28" t="s">
        <v>30</v>
      </c>
      <c r="C6" s="29">
        <v>9</v>
      </c>
      <c r="D6" s="29">
        <v>4</v>
      </c>
      <c r="E6" s="29">
        <v>5</v>
      </c>
      <c r="F6" s="57">
        <v>13</v>
      </c>
      <c r="G6" s="57">
        <v>10</v>
      </c>
      <c r="H6" s="57">
        <v>23</v>
      </c>
      <c r="I6" s="57">
        <v>35</v>
      </c>
      <c r="J6" s="57">
        <v>0</v>
      </c>
    </row>
    <row r="7" spans="2:18" s="22" customFormat="1" ht="17.100000000000001" customHeight="1" thickBot="1" x14ac:dyDescent="0.25">
      <c r="B7" s="28" t="s">
        <v>31</v>
      </c>
      <c r="C7" s="29">
        <v>7</v>
      </c>
      <c r="D7" s="29">
        <v>4</v>
      </c>
      <c r="E7" s="29">
        <v>8</v>
      </c>
      <c r="F7" s="57">
        <v>6</v>
      </c>
      <c r="G7" s="57">
        <v>11</v>
      </c>
      <c r="H7" s="57">
        <v>20</v>
      </c>
      <c r="I7" s="57">
        <v>20</v>
      </c>
      <c r="J7" s="57">
        <v>0</v>
      </c>
    </row>
    <row r="8" spans="2:18" s="22" customFormat="1" ht="17.100000000000001" customHeight="1" thickBot="1" x14ac:dyDescent="0.25">
      <c r="B8" s="28" t="s">
        <v>99</v>
      </c>
      <c r="C8" s="29">
        <v>5</v>
      </c>
      <c r="D8" s="29">
        <v>3</v>
      </c>
      <c r="E8" s="29">
        <v>8</v>
      </c>
      <c r="F8" s="57">
        <v>11</v>
      </c>
      <c r="G8" s="57">
        <v>8</v>
      </c>
      <c r="H8" s="57">
        <v>7</v>
      </c>
      <c r="I8" s="57">
        <v>18</v>
      </c>
      <c r="J8" s="57">
        <v>0</v>
      </c>
    </row>
    <row r="9" spans="2:18" s="22" customFormat="1" ht="17.100000000000001" customHeight="1" thickBot="1" x14ac:dyDescent="0.25">
      <c r="B9" s="28" t="s">
        <v>26</v>
      </c>
      <c r="C9" s="29">
        <v>0</v>
      </c>
      <c r="D9" s="29">
        <v>0</v>
      </c>
      <c r="E9" s="29">
        <v>2</v>
      </c>
      <c r="F9" s="57">
        <v>6</v>
      </c>
      <c r="G9" s="57">
        <v>5</v>
      </c>
      <c r="H9" s="57">
        <v>4</v>
      </c>
      <c r="I9" s="57">
        <v>9</v>
      </c>
      <c r="J9" s="57">
        <v>0</v>
      </c>
    </row>
    <row r="10" spans="2:18" s="22" customFormat="1" ht="17.100000000000001" customHeight="1" thickBot="1" x14ac:dyDescent="0.25">
      <c r="B10" s="28" t="s">
        <v>8</v>
      </c>
      <c r="C10" s="29">
        <v>1</v>
      </c>
      <c r="D10" s="29">
        <v>2</v>
      </c>
      <c r="E10" s="29">
        <v>2</v>
      </c>
      <c r="F10" s="57">
        <v>5</v>
      </c>
      <c r="G10" s="57">
        <v>6</v>
      </c>
      <c r="H10" s="57">
        <v>9</v>
      </c>
      <c r="I10" s="57">
        <v>27</v>
      </c>
      <c r="J10" s="57">
        <v>0</v>
      </c>
    </row>
    <row r="11" spans="2:18" s="22" customFormat="1" ht="17.100000000000001" customHeight="1" thickBot="1" x14ac:dyDescent="0.25">
      <c r="B11" s="28" t="s">
        <v>9</v>
      </c>
      <c r="C11" s="29">
        <v>0</v>
      </c>
      <c r="D11" s="29">
        <v>0</v>
      </c>
      <c r="E11" s="29">
        <v>0</v>
      </c>
      <c r="F11" s="57">
        <v>0</v>
      </c>
      <c r="G11" s="57">
        <v>0</v>
      </c>
      <c r="H11" s="57">
        <v>0</v>
      </c>
      <c r="I11" s="57">
        <v>0</v>
      </c>
      <c r="J11" s="57">
        <v>0</v>
      </c>
    </row>
    <row r="12" spans="2:18" s="22" customFormat="1" ht="17.100000000000001" customHeight="1" thickBot="1" x14ac:dyDescent="0.25">
      <c r="B12" s="28" t="s">
        <v>32</v>
      </c>
      <c r="C12" s="29">
        <v>7</v>
      </c>
      <c r="D12" s="29">
        <v>0</v>
      </c>
      <c r="E12" s="29">
        <v>1</v>
      </c>
      <c r="F12" s="57">
        <v>5</v>
      </c>
      <c r="G12" s="57">
        <v>10</v>
      </c>
      <c r="H12" s="57">
        <v>19</v>
      </c>
      <c r="I12" s="57">
        <v>6</v>
      </c>
      <c r="J12" s="57">
        <v>0</v>
      </c>
    </row>
    <row r="13" spans="2:18" s="22" customFormat="1" ht="17.100000000000001" customHeight="1" thickBot="1" x14ac:dyDescent="0.25">
      <c r="B13" s="28" t="s">
        <v>28</v>
      </c>
      <c r="C13" s="29">
        <v>16</v>
      </c>
      <c r="D13" s="29">
        <v>4</v>
      </c>
      <c r="E13" s="29">
        <v>8</v>
      </c>
      <c r="F13" s="57">
        <v>14</v>
      </c>
      <c r="G13" s="57">
        <v>4</v>
      </c>
      <c r="H13" s="57">
        <v>11</v>
      </c>
      <c r="I13" s="57">
        <v>15</v>
      </c>
      <c r="J13" s="57">
        <v>0</v>
      </c>
    </row>
    <row r="14" spans="2:18" s="22" customFormat="1" ht="17.100000000000001" customHeight="1" thickBot="1" x14ac:dyDescent="0.25">
      <c r="B14" s="28" t="s">
        <v>18</v>
      </c>
      <c r="C14" s="29">
        <v>52</v>
      </c>
      <c r="D14" s="29">
        <v>14</v>
      </c>
      <c r="E14" s="29">
        <v>4</v>
      </c>
      <c r="F14" s="57">
        <v>2</v>
      </c>
      <c r="G14" s="57">
        <v>22</v>
      </c>
      <c r="H14" s="57">
        <v>15</v>
      </c>
      <c r="I14" s="57">
        <v>23</v>
      </c>
      <c r="J14" s="57">
        <v>0</v>
      </c>
    </row>
    <row r="15" spans="2:18" s="22" customFormat="1" ht="17.100000000000001" customHeight="1" thickBot="1" x14ac:dyDescent="0.25">
      <c r="B15" s="28" t="s">
        <v>27</v>
      </c>
      <c r="C15" s="29">
        <v>20</v>
      </c>
      <c r="D15" s="29">
        <v>21</v>
      </c>
      <c r="E15" s="29">
        <v>5</v>
      </c>
      <c r="F15" s="57">
        <v>14</v>
      </c>
      <c r="G15" s="57">
        <v>13</v>
      </c>
      <c r="H15" s="57">
        <v>18</v>
      </c>
      <c r="I15" s="57">
        <v>32</v>
      </c>
      <c r="J15" s="57">
        <v>0</v>
      </c>
    </row>
    <row r="16" spans="2:18" s="22" customFormat="1" ht="17.100000000000001" customHeight="1" thickBot="1" x14ac:dyDescent="0.25">
      <c r="B16" s="28" t="s">
        <v>15</v>
      </c>
      <c r="C16" s="29">
        <v>1</v>
      </c>
      <c r="D16" s="29">
        <v>0</v>
      </c>
      <c r="E16" s="29">
        <v>0</v>
      </c>
      <c r="F16" s="57">
        <v>7</v>
      </c>
      <c r="G16" s="57">
        <v>2</v>
      </c>
      <c r="H16" s="57">
        <v>1</v>
      </c>
      <c r="I16" s="57">
        <v>5</v>
      </c>
      <c r="J16" s="57">
        <v>0</v>
      </c>
    </row>
    <row r="17" spans="2:10" s="22" customFormat="1" ht="17.100000000000001" customHeight="1" thickBot="1" x14ac:dyDescent="0.25">
      <c r="B17" s="28" t="s">
        <v>10</v>
      </c>
      <c r="C17" s="29">
        <v>1</v>
      </c>
      <c r="D17" s="29">
        <v>6</v>
      </c>
      <c r="E17" s="29">
        <v>5</v>
      </c>
      <c r="F17" s="57">
        <v>6</v>
      </c>
      <c r="G17" s="57">
        <v>7</v>
      </c>
      <c r="H17" s="57">
        <v>7</v>
      </c>
      <c r="I17" s="57">
        <v>9</v>
      </c>
      <c r="J17" s="57">
        <v>0</v>
      </c>
    </row>
    <row r="18" spans="2:10" s="22" customFormat="1" ht="17.100000000000001" customHeight="1" thickBot="1" x14ac:dyDescent="0.25">
      <c r="B18" s="28" t="s">
        <v>100</v>
      </c>
      <c r="C18" s="29">
        <v>7</v>
      </c>
      <c r="D18" s="29">
        <v>12</v>
      </c>
      <c r="E18" s="29">
        <v>15</v>
      </c>
      <c r="F18" s="57">
        <v>14</v>
      </c>
      <c r="G18" s="57">
        <v>21</v>
      </c>
      <c r="H18" s="57">
        <v>9</v>
      </c>
      <c r="I18" s="57">
        <v>35</v>
      </c>
      <c r="J18" s="57">
        <v>0</v>
      </c>
    </row>
    <row r="19" spans="2:10" s="22" customFormat="1" ht="17.100000000000001" customHeight="1" thickBot="1" x14ac:dyDescent="0.25">
      <c r="B19" s="28" t="s">
        <v>101</v>
      </c>
      <c r="C19" s="29">
        <v>4</v>
      </c>
      <c r="D19" s="29">
        <v>1</v>
      </c>
      <c r="E19" s="29">
        <v>1</v>
      </c>
      <c r="F19" s="57">
        <v>3</v>
      </c>
      <c r="G19" s="57">
        <v>2</v>
      </c>
      <c r="H19" s="57">
        <v>1</v>
      </c>
      <c r="I19" s="57">
        <v>2</v>
      </c>
      <c r="J19" s="57">
        <v>0</v>
      </c>
    </row>
    <row r="20" spans="2:10" s="22" customFormat="1" ht="17.100000000000001" customHeight="1" thickBot="1" x14ac:dyDescent="0.25">
      <c r="B20" s="28" t="s">
        <v>102</v>
      </c>
      <c r="C20" s="29">
        <v>0</v>
      </c>
      <c r="D20" s="29">
        <v>3</v>
      </c>
      <c r="E20" s="29">
        <v>0</v>
      </c>
      <c r="F20" s="57">
        <v>5</v>
      </c>
      <c r="G20" s="57">
        <v>7</v>
      </c>
      <c r="H20" s="57">
        <v>11</v>
      </c>
      <c r="I20" s="57">
        <v>10</v>
      </c>
      <c r="J20" s="57">
        <v>0</v>
      </c>
    </row>
    <row r="21" spans="2:10" s="22" customFormat="1" ht="17.100000000000001" customHeight="1" thickBot="1" x14ac:dyDescent="0.25">
      <c r="B21" s="28" t="s">
        <v>29</v>
      </c>
      <c r="C21" s="29">
        <v>2</v>
      </c>
      <c r="D21" s="29">
        <v>3</v>
      </c>
      <c r="E21" s="29">
        <v>7</v>
      </c>
      <c r="F21" s="57">
        <v>5</v>
      </c>
      <c r="G21" s="57">
        <v>8</v>
      </c>
      <c r="H21" s="57">
        <v>8</v>
      </c>
      <c r="I21" s="57">
        <v>10</v>
      </c>
      <c r="J21" s="57">
        <v>0</v>
      </c>
    </row>
    <row r="22" spans="2:10" s="22" customFormat="1" ht="17.100000000000001" customHeight="1" thickBot="1" x14ac:dyDescent="0.25">
      <c r="B22" s="28" t="s">
        <v>11</v>
      </c>
      <c r="C22" s="29">
        <v>6</v>
      </c>
      <c r="D22" s="29">
        <v>9</v>
      </c>
      <c r="E22" s="29">
        <v>6</v>
      </c>
      <c r="F22" s="29">
        <v>8</v>
      </c>
      <c r="G22" s="29">
        <v>5</v>
      </c>
      <c r="H22" s="29">
        <v>5</v>
      </c>
      <c r="I22" s="29">
        <v>12</v>
      </c>
      <c r="J22" s="29">
        <v>0</v>
      </c>
    </row>
    <row r="23" spans="2:10" s="22" customFormat="1" ht="17.100000000000001" customHeight="1" thickBot="1" x14ac:dyDescent="0.25">
      <c r="B23" s="49" t="s">
        <v>16</v>
      </c>
      <c r="C23" s="48">
        <v>138</v>
      </c>
      <c r="D23" s="48">
        <v>86</v>
      </c>
      <c r="E23" s="48">
        <v>77</v>
      </c>
      <c r="F23" s="48">
        <v>124</v>
      </c>
      <c r="G23" s="48">
        <f>SUM(G6:G22)</f>
        <v>141</v>
      </c>
      <c r="H23" s="48">
        <f>SUM(H6:H22)</f>
        <v>168</v>
      </c>
      <c r="I23" s="48">
        <f>SUM(I6:I22)</f>
        <v>268</v>
      </c>
      <c r="J23" s="48">
        <f>SUM(J6:J22)</f>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175</v>
      </c>
      <c r="D27" s="27" t="s">
        <v>180</v>
      </c>
      <c r="E27" s="27" t="s">
        <v>183</v>
      </c>
      <c r="F27" s="27" t="s">
        <v>190</v>
      </c>
      <c r="G27" s="1"/>
    </row>
    <row r="28" spans="2:10" s="22" customFormat="1" ht="17.100000000000001" customHeight="1" thickBot="1" x14ac:dyDescent="0.25">
      <c r="B28" s="28" t="s">
        <v>30</v>
      </c>
      <c r="C28" s="30">
        <f t="shared" ref="C28:F45" si="0">+IF(C6&gt;0,(G6-C6)/C6,"-")</f>
        <v>0.1111111111111111</v>
      </c>
      <c r="D28" s="30">
        <f t="shared" si="0"/>
        <v>4.75</v>
      </c>
      <c r="E28" s="30">
        <f t="shared" si="0"/>
        <v>6</v>
      </c>
      <c r="F28" s="30">
        <f t="shared" si="0"/>
        <v>-1</v>
      </c>
      <c r="G28" s="1"/>
    </row>
    <row r="29" spans="2:10" s="22" customFormat="1" ht="17.100000000000001" customHeight="1" thickBot="1" x14ac:dyDescent="0.25">
      <c r="B29" s="28" t="s">
        <v>31</v>
      </c>
      <c r="C29" s="30">
        <f>+IF(C7&gt;0,(G7-C7)/C7,"-")</f>
        <v>0.5714285714285714</v>
      </c>
      <c r="D29" s="30">
        <f t="shared" si="0"/>
        <v>4</v>
      </c>
      <c r="E29" s="30">
        <f t="shared" si="0"/>
        <v>1.5</v>
      </c>
      <c r="F29" s="30">
        <f t="shared" si="0"/>
        <v>-1</v>
      </c>
      <c r="G29" s="1"/>
    </row>
    <row r="30" spans="2:10" s="22" customFormat="1" ht="17.100000000000001" customHeight="1" thickBot="1" x14ac:dyDescent="0.25">
      <c r="B30" s="28" t="s">
        <v>99</v>
      </c>
      <c r="C30" s="30">
        <f t="shared" si="0"/>
        <v>0.6</v>
      </c>
      <c r="D30" s="30">
        <f t="shared" si="0"/>
        <v>1.3333333333333333</v>
      </c>
      <c r="E30" s="30">
        <f t="shared" si="0"/>
        <v>1.25</v>
      </c>
      <c r="F30" s="30">
        <f t="shared" si="0"/>
        <v>-1</v>
      </c>
      <c r="G30" s="1"/>
    </row>
    <row r="31" spans="2:10" s="22" customFormat="1" ht="17.100000000000001" customHeight="1" thickBot="1" x14ac:dyDescent="0.25">
      <c r="B31" s="28" t="s">
        <v>26</v>
      </c>
      <c r="C31" s="64" t="str">
        <f t="shared" si="0"/>
        <v>-</v>
      </c>
      <c r="D31" s="30" t="str">
        <f t="shared" si="0"/>
        <v>-</v>
      </c>
      <c r="E31" s="30">
        <f t="shared" si="0"/>
        <v>3.5</v>
      </c>
      <c r="F31" s="30">
        <f t="shared" si="0"/>
        <v>-1</v>
      </c>
      <c r="G31" s="1"/>
    </row>
    <row r="32" spans="2:10" s="22" customFormat="1" ht="17.100000000000001" customHeight="1" thickBot="1" x14ac:dyDescent="0.25">
      <c r="B32" s="28" t="s">
        <v>8</v>
      </c>
      <c r="C32" s="30">
        <f t="shared" si="0"/>
        <v>5</v>
      </c>
      <c r="D32" s="30">
        <f t="shared" si="0"/>
        <v>3.5</v>
      </c>
      <c r="E32" s="30">
        <f t="shared" si="0"/>
        <v>12.5</v>
      </c>
      <c r="F32" s="30">
        <f t="shared" si="0"/>
        <v>-1</v>
      </c>
      <c r="G32" s="1"/>
    </row>
    <row r="33" spans="2:7" s="22" customFormat="1" ht="17.100000000000001" customHeight="1" thickBot="1" x14ac:dyDescent="0.25">
      <c r="B33" s="28" t="s">
        <v>9</v>
      </c>
      <c r="C33" s="59" t="str">
        <f t="shared" si="0"/>
        <v>-</v>
      </c>
      <c r="D33" s="30" t="str">
        <f t="shared" si="0"/>
        <v>-</v>
      </c>
      <c r="E33" s="30" t="str">
        <f t="shared" si="0"/>
        <v>-</v>
      </c>
      <c r="F33" s="30" t="str">
        <f t="shared" si="0"/>
        <v>-</v>
      </c>
      <c r="G33" s="1"/>
    </row>
    <row r="34" spans="2:7" s="22" customFormat="1" ht="17.100000000000001" customHeight="1" thickBot="1" x14ac:dyDescent="0.25">
      <c r="B34" s="28" t="s">
        <v>32</v>
      </c>
      <c r="C34" s="30">
        <f t="shared" si="0"/>
        <v>0.42857142857142855</v>
      </c>
      <c r="D34" s="30" t="str">
        <f t="shared" si="0"/>
        <v>-</v>
      </c>
      <c r="E34" s="30">
        <f t="shared" si="0"/>
        <v>5</v>
      </c>
      <c r="F34" s="30">
        <f t="shared" si="0"/>
        <v>-1</v>
      </c>
      <c r="G34" s="1"/>
    </row>
    <row r="35" spans="2:7" s="22" customFormat="1" ht="17.100000000000001" customHeight="1" thickBot="1" x14ac:dyDescent="0.25">
      <c r="B35" s="28" t="s">
        <v>28</v>
      </c>
      <c r="C35" s="30">
        <f t="shared" si="0"/>
        <v>-0.75</v>
      </c>
      <c r="D35" s="30">
        <f t="shared" si="0"/>
        <v>1.75</v>
      </c>
      <c r="E35" s="30">
        <f t="shared" si="0"/>
        <v>0.875</v>
      </c>
      <c r="F35" s="30">
        <f t="shared" si="0"/>
        <v>-1</v>
      </c>
      <c r="G35" s="1"/>
    </row>
    <row r="36" spans="2:7" s="22" customFormat="1" ht="17.100000000000001" customHeight="1" thickBot="1" x14ac:dyDescent="0.25">
      <c r="B36" s="28" t="s">
        <v>18</v>
      </c>
      <c r="C36" s="30">
        <f t="shared" si="0"/>
        <v>-0.57692307692307687</v>
      </c>
      <c r="D36" s="30">
        <f t="shared" si="0"/>
        <v>7.1428571428571425E-2</v>
      </c>
      <c r="E36" s="30">
        <f t="shared" si="0"/>
        <v>4.75</v>
      </c>
      <c r="F36" s="30">
        <f t="shared" si="0"/>
        <v>-1</v>
      </c>
      <c r="G36" s="1"/>
    </row>
    <row r="37" spans="2:7" s="22" customFormat="1" ht="17.100000000000001" customHeight="1" thickBot="1" x14ac:dyDescent="0.25">
      <c r="B37" s="28" t="s">
        <v>27</v>
      </c>
      <c r="C37" s="30">
        <f t="shared" si="0"/>
        <v>-0.35</v>
      </c>
      <c r="D37" s="30">
        <f t="shared" si="0"/>
        <v>-0.14285714285714285</v>
      </c>
      <c r="E37" s="30">
        <f t="shared" si="0"/>
        <v>5.4</v>
      </c>
      <c r="F37" s="30">
        <f t="shared" si="0"/>
        <v>-1</v>
      </c>
      <c r="G37" s="1"/>
    </row>
    <row r="38" spans="2:7" s="22" customFormat="1" ht="17.100000000000001" customHeight="1" thickBot="1" x14ac:dyDescent="0.25">
      <c r="B38" s="28" t="s">
        <v>15</v>
      </c>
      <c r="C38" s="30">
        <f t="shared" si="0"/>
        <v>1</v>
      </c>
      <c r="D38" s="30" t="str">
        <f t="shared" si="0"/>
        <v>-</v>
      </c>
      <c r="E38" s="30" t="str">
        <f t="shared" si="0"/>
        <v>-</v>
      </c>
      <c r="F38" s="30">
        <f t="shared" si="0"/>
        <v>-1</v>
      </c>
      <c r="G38" s="1"/>
    </row>
    <row r="39" spans="2:7" s="22" customFormat="1" ht="17.100000000000001" customHeight="1" thickBot="1" x14ac:dyDescent="0.25">
      <c r="B39" s="28" t="s">
        <v>10</v>
      </c>
      <c r="C39" s="30">
        <f t="shared" si="0"/>
        <v>6</v>
      </c>
      <c r="D39" s="30">
        <f t="shared" si="0"/>
        <v>0.16666666666666666</v>
      </c>
      <c r="E39" s="30">
        <f t="shared" si="0"/>
        <v>0.8</v>
      </c>
      <c r="F39" s="30">
        <f t="shared" si="0"/>
        <v>-1</v>
      </c>
      <c r="G39" s="1"/>
    </row>
    <row r="40" spans="2:7" s="22" customFormat="1" ht="17.100000000000001" customHeight="1" thickBot="1" x14ac:dyDescent="0.25">
      <c r="B40" s="28" t="s">
        <v>100</v>
      </c>
      <c r="C40" s="30">
        <f t="shared" si="0"/>
        <v>2</v>
      </c>
      <c r="D40" s="30">
        <f t="shared" si="0"/>
        <v>-0.25</v>
      </c>
      <c r="E40" s="30">
        <f t="shared" si="0"/>
        <v>1.3333333333333333</v>
      </c>
      <c r="F40" s="30">
        <f t="shared" si="0"/>
        <v>-1</v>
      </c>
      <c r="G40" s="1"/>
    </row>
    <row r="41" spans="2:7" s="22" customFormat="1" ht="17.100000000000001" customHeight="1" thickBot="1" x14ac:dyDescent="0.25">
      <c r="B41" s="28" t="s">
        <v>101</v>
      </c>
      <c r="C41" s="30">
        <f t="shared" si="0"/>
        <v>-0.5</v>
      </c>
      <c r="D41" s="30">
        <f t="shared" si="0"/>
        <v>0</v>
      </c>
      <c r="E41" s="30">
        <f t="shared" si="0"/>
        <v>1</v>
      </c>
      <c r="F41" s="30">
        <f t="shared" si="0"/>
        <v>-1</v>
      </c>
      <c r="G41" s="1"/>
    </row>
    <row r="42" spans="2:7" s="22" customFormat="1" ht="17.100000000000001" customHeight="1" thickBot="1" x14ac:dyDescent="0.25">
      <c r="B42" s="28" t="s">
        <v>102</v>
      </c>
      <c r="C42" s="59" t="str">
        <f t="shared" si="0"/>
        <v>-</v>
      </c>
      <c r="D42" s="30">
        <f t="shared" si="0"/>
        <v>2.6666666666666665</v>
      </c>
      <c r="E42" s="30" t="str">
        <f t="shared" si="0"/>
        <v>-</v>
      </c>
      <c r="F42" s="30">
        <f t="shared" si="0"/>
        <v>-1</v>
      </c>
      <c r="G42" s="1"/>
    </row>
    <row r="43" spans="2:7" s="22" customFormat="1" ht="17.100000000000001" customHeight="1" thickBot="1" x14ac:dyDescent="0.25">
      <c r="B43" s="28" t="s">
        <v>29</v>
      </c>
      <c r="C43" s="30">
        <f t="shared" si="0"/>
        <v>3</v>
      </c>
      <c r="D43" s="30">
        <f t="shared" si="0"/>
        <v>1.6666666666666667</v>
      </c>
      <c r="E43" s="30">
        <f t="shared" si="0"/>
        <v>0.42857142857142855</v>
      </c>
      <c r="F43" s="30">
        <f t="shared" si="0"/>
        <v>-1</v>
      </c>
      <c r="G43" s="1"/>
    </row>
    <row r="44" spans="2:7" ht="17.100000000000001" customHeight="1" thickBot="1" x14ac:dyDescent="0.25">
      <c r="B44" s="28" t="s">
        <v>11</v>
      </c>
      <c r="C44" s="30">
        <f t="shared" si="0"/>
        <v>-0.16666666666666666</v>
      </c>
      <c r="D44" s="30">
        <f t="shared" si="0"/>
        <v>-0.44444444444444442</v>
      </c>
      <c r="E44" s="30">
        <f t="shared" si="0"/>
        <v>1</v>
      </c>
      <c r="F44" s="30">
        <f t="shared" si="0"/>
        <v>-1</v>
      </c>
    </row>
    <row r="45" spans="2:7" ht="17.100000000000001" customHeight="1" thickBot="1" x14ac:dyDescent="0.25">
      <c r="B45" s="49" t="s">
        <v>16</v>
      </c>
      <c r="C45" s="51">
        <f t="shared" si="0"/>
        <v>2.1739130434782608E-2</v>
      </c>
      <c r="D45" s="51">
        <f t="shared" si="0"/>
        <v>0.95348837209302328</v>
      </c>
      <c r="E45" s="51">
        <f t="shared" si="0"/>
        <v>2.4805194805194803</v>
      </c>
      <c r="F45" s="51">
        <f t="shared" si="0"/>
        <v>-1</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N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4" ht="40.5" customHeight="1" x14ac:dyDescent="0.2">
      <c r="B2" s="21"/>
    </row>
    <row r="3" spans="2:14" s="22" customFormat="1" ht="28.5" customHeight="1" x14ac:dyDescent="0.2">
      <c r="B3" s="37"/>
    </row>
    <row r="5" spans="2:14" ht="63.75" customHeight="1" x14ac:dyDescent="0.2">
      <c r="C5" s="27" t="s">
        <v>187</v>
      </c>
      <c r="D5" s="27" t="s">
        <v>186</v>
      </c>
      <c r="E5" s="27" t="s">
        <v>167</v>
      </c>
      <c r="F5" s="27" t="s">
        <v>112</v>
      </c>
      <c r="G5" s="27" t="s">
        <v>113</v>
      </c>
      <c r="H5" s="27" t="s">
        <v>114</v>
      </c>
      <c r="I5" s="27" t="s">
        <v>115</v>
      </c>
      <c r="J5" s="27" t="s">
        <v>116</v>
      </c>
      <c r="K5" s="27" t="s">
        <v>117</v>
      </c>
      <c r="L5" s="27" t="s">
        <v>118</v>
      </c>
      <c r="M5" s="27" t="s">
        <v>119</v>
      </c>
      <c r="N5" s="27" t="s">
        <v>105</v>
      </c>
    </row>
    <row r="6" spans="2:14" s="22" customFormat="1" ht="17.100000000000001" customHeight="1" thickBot="1" x14ac:dyDescent="0.25">
      <c r="B6" s="28" t="s">
        <v>123</v>
      </c>
      <c r="C6" s="57">
        <v>99</v>
      </c>
      <c r="D6" s="61">
        <v>12</v>
      </c>
      <c r="E6" s="61">
        <v>21</v>
      </c>
      <c r="F6" s="61">
        <v>132</v>
      </c>
      <c r="G6" s="57">
        <v>101</v>
      </c>
      <c r="H6" s="29">
        <v>0</v>
      </c>
      <c r="I6" s="57">
        <v>1</v>
      </c>
      <c r="J6" s="57">
        <v>16</v>
      </c>
      <c r="K6" s="57">
        <v>0</v>
      </c>
      <c r="L6" s="57">
        <v>0</v>
      </c>
      <c r="M6" s="57">
        <v>9</v>
      </c>
      <c r="N6" s="29">
        <v>0</v>
      </c>
    </row>
    <row r="7" spans="2:14" s="22" customFormat="1" ht="17.100000000000001" customHeight="1" thickBot="1" x14ac:dyDescent="0.25">
      <c r="B7" s="28" t="s">
        <v>132</v>
      </c>
      <c r="C7" s="57">
        <v>145</v>
      </c>
      <c r="D7" s="61">
        <v>0</v>
      </c>
      <c r="E7" s="61">
        <v>39</v>
      </c>
      <c r="F7" s="61">
        <v>184</v>
      </c>
      <c r="G7" s="57">
        <v>124</v>
      </c>
      <c r="H7" s="29">
        <v>0</v>
      </c>
      <c r="I7" s="57">
        <v>11</v>
      </c>
      <c r="J7" s="57">
        <v>14</v>
      </c>
      <c r="K7" s="57">
        <v>0</v>
      </c>
      <c r="L7" s="57">
        <v>0</v>
      </c>
      <c r="M7" s="57">
        <v>11</v>
      </c>
      <c r="N7" s="29">
        <v>0</v>
      </c>
    </row>
    <row r="8" spans="2:14" s="22" customFormat="1" ht="17.100000000000001" customHeight="1" thickBot="1" x14ac:dyDescent="0.25">
      <c r="B8" s="28" t="s">
        <v>135</v>
      </c>
      <c r="C8" s="57">
        <v>56</v>
      </c>
      <c r="D8" s="61">
        <v>4</v>
      </c>
      <c r="E8" s="61">
        <v>11</v>
      </c>
      <c r="F8" s="61">
        <v>71</v>
      </c>
      <c r="G8" s="57">
        <v>53</v>
      </c>
      <c r="H8" s="29">
        <v>0</v>
      </c>
      <c r="I8" s="57">
        <v>2</v>
      </c>
      <c r="J8" s="57">
        <v>22</v>
      </c>
      <c r="K8" s="57">
        <v>3</v>
      </c>
      <c r="L8" s="57">
        <v>0</v>
      </c>
      <c r="M8" s="57">
        <v>8</v>
      </c>
      <c r="N8" s="29">
        <v>0</v>
      </c>
    </row>
    <row r="9" spans="2:14" s="22" customFormat="1" ht="17.100000000000001" customHeight="1" thickBot="1" x14ac:dyDescent="0.25">
      <c r="B9" s="28" t="s">
        <v>139</v>
      </c>
      <c r="C9" s="57">
        <v>90</v>
      </c>
      <c r="D9" s="61">
        <v>5</v>
      </c>
      <c r="E9" s="61">
        <v>38</v>
      </c>
      <c r="F9" s="61">
        <v>133</v>
      </c>
      <c r="G9" s="57">
        <v>71</v>
      </c>
      <c r="H9" s="29">
        <v>0</v>
      </c>
      <c r="I9" s="57">
        <v>0</v>
      </c>
      <c r="J9" s="57">
        <v>22</v>
      </c>
      <c r="K9" s="57">
        <v>3</v>
      </c>
      <c r="L9" s="57">
        <v>0</v>
      </c>
      <c r="M9" s="57">
        <v>22</v>
      </c>
      <c r="N9" s="29">
        <v>0</v>
      </c>
    </row>
    <row r="10" spans="2:14" s="22" customFormat="1" ht="17.100000000000001" customHeight="1" thickBot="1" x14ac:dyDescent="0.25">
      <c r="B10" s="28" t="s">
        <v>141</v>
      </c>
      <c r="C10" s="57">
        <v>39</v>
      </c>
      <c r="D10" s="61">
        <v>3</v>
      </c>
      <c r="E10" s="61">
        <v>6</v>
      </c>
      <c r="F10" s="61">
        <v>48</v>
      </c>
      <c r="G10" s="57">
        <v>45</v>
      </c>
      <c r="H10" s="29">
        <v>0</v>
      </c>
      <c r="I10" s="57">
        <v>1</v>
      </c>
      <c r="J10" s="57">
        <v>9</v>
      </c>
      <c r="K10" s="57">
        <v>0</v>
      </c>
      <c r="L10" s="57">
        <v>0</v>
      </c>
      <c r="M10" s="57">
        <v>6</v>
      </c>
      <c r="N10" s="29">
        <v>0</v>
      </c>
    </row>
    <row r="11" spans="2:14" s="22" customFormat="1" ht="17.100000000000001" customHeight="1" thickBot="1" x14ac:dyDescent="0.25">
      <c r="B11" s="28" t="s">
        <v>143</v>
      </c>
      <c r="C11" s="57">
        <v>6</v>
      </c>
      <c r="D11" s="61">
        <v>15</v>
      </c>
      <c r="E11" s="61">
        <v>9</v>
      </c>
      <c r="F11" s="61">
        <v>30</v>
      </c>
      <c r="G11" s="57">
        <v>15</v>
      </c>
      <c r="H11" s="29">
        <v>0</v>
      </c>
      <c r="I11" s="57">
        <v>0</v>
      </c>
      <c r="J11" s="57">
        <v>12</v>
      </c>
      <c r="K11" s="57">
        <v>1</v>
      </c>
      <c r="L11" s="57">
        <v>0</v>
      </c>
      <c r="M11" s="57">
        <v>14</v>
      </c>
      <c r="N11" s="29">
        <v>0</v>
      </c>
    </row>
    <row r="12" spans="2:14" s="22" customFormat="1" ht="17.100000000000001" customHeight="1" thickBot="1" x14ac:dyDescent="0.25">
      <c r="B12" s="28" t="s">
        <v>149</v>
      </c>
      <c r="C12" s="57">
        <v>165</v>
      </c>
      <c r="D12" s="61">
        <v>24</v>
      </c>
      <c r="E12" s="61">
        <v>45</v>
      </c>
      <c r="F12" s="61">
        <v>234</v>
      </c>
      <c r="G12" s="57">
        <v>128</v>
      </c>
      <c r="H12" s="29">
        <v>0</v>
      </c>
      <c r="I12" s="57">
        <v>11</v>
      </c>
      <c r="J12" s="57">
        <v>28</v>
      </c>
      <c r="K12" s="57">
        <v>0</v>
      </c>
      <c r="L12" s="57">
        <v>0</v>
      </c>
      <c r="M12" s="57">
        <v>47</v>
      </c>
      <c r="N12" s="29">
        <v>0</v>
      </c>
    </row>
    <row r="13" spans="2:14" s="22" customFormat="1" ht="17.100000000000001" customHeight="1" thickBot="1" x14ac:dyDescent="0.25">
      <c r="B13" s="28" t="s">
        <v>158</v>
      </c>
      <c r="C13" s="57">
        <v>412</v>
      </c>
      <c r="D13" s="61">
        <v>17</v>
      </c>
      <c r="E13" s="61">
        <v>83</v>
      </c>
      <c r="F13" s="61">
        <v>512</v>
      </c>
      <c r="G13" s="57">
        <v>214</v>
      </c>
      <c r="H13" s="29">
        <v>0</v>
      </c>
      <c r="I13" s="57">
        <v>0</v>
      </c>
      <c r="J13" s="57">
        <v>14</v>
      </c>
      <c r="K13" s="57">
        <v>0</v>
      </c>
      <c r="L13" s="57">
        <v>0</v>
      </c>
      <c r="M13" s="57">
        <v>0</v>
      </c>
      <c r="N13" s="29">
        <v>0</v>
      </c>
    </row>
    <row r="14" spans="2:14" s="22" customFormat="1" ht="17.100000000000001" customHeight="1" thickBot="1" x14ac:dyDescent="0.25">
      <c r="B14" s="28" t="s">
        <v>142</v>
      </c>
      <c r="C14" s="57">
        <v>31</v>
      </c>
      <c r="D14" s="61">
        <v>13</v>
      </c>
      <c r="E14" s="61">
        <v>2</v>
      </c>
      <c r="F14" s="61">
        <v>46</v>
      </c>
      <c r="G14" s="57">
        <v>33</v>
      </c>
      <c r="H14" s="29">
        <v>0</v>
      </c>
      <c r="I14" s="57">
        <v>2</v>
      </c>
      <c r="J14" s="57">
        <v>18</v>
      </c>
      <c r="K14" s="57">
        <v>0</v>
      </c>
      <c r="L14" s="57">
        <v>0</v>
      </c>
      <c r="M14" s="57">
        <v>21</v>
      </c>
      <c r="N14" s="29">
        <v>0</v>
      </c>
    </row>
    <row r="15" spans="2:14" s="22" customFormat="1" ht="17.100000000000001" customHeight="1" thickBot="1" x14ac:dyDescent="0.25">
      <c r="B15" s="28" t="s">
        <v>161</v>
      </c>
      <c r="C15" s="57">
        <v>5</v>
      </c>
      <c r="D15" s="61">
        <v>3</v>
      </c>
      <c r="E15" s="61">
        <v>0</v>
      </c>
      <c r="F15" s="61">
        <v>8</v>
      </c>
      <c r="G15" s="57">
        <v>2</v>
      </c>
      <c r="H15" s="29">
        <v>0</v>
      </c>
      <c r="I15" s="57">
        <v>0</v>
      </c>
      <c r="J15" s="57">
        <v>0</v>
      </c>
      <c r="K15" s="57">
        <v>0</v>
      </c>
      <c r="L15" s="57">
        <v>0</v>
      </c>
      <c r="M15" s="57">
        <v>0</v>
      </c>
      <c r="N15" s="29">
        <v>0</v>
      </c>
    </row>
    <row r="16" spans="2:14" s="22" customFormat="1" ht="17.100000000000001" customHeight="1" thickBot="1" x14ac:dyDescent="0.25">
      <c r="B16" s="28" t="s">
        <v>166</v>
      </c>
      <c r="C16" s="57">
        <v>125</v>
      </c>
      <c r="D16" s="61">
        <v>24</v>
      </c>
      <c r="E16" s="61">
        <v>29</v>
      </c>
      <c r="F16" s="61">
        <v>178</v>
      </c>
      <c r="G16" s="57">
        <v>75</v>
      </c>
      <c r="H16" s="29">
        <v>0</v>
      </c>
      <c r="I16" s="57">
        <v>1</v>
      </c>
      <c r="J16" s="57">
        <v>7</v>
      </c>
      <c r="K16" s="57">
        <v>0</v>
      </c>
      <c r="L16" s="57">
        <v>0</v>
      </c>
      <c r="M16" s="57">
        <v>33</v>
      </c>
      <c r="N16" s="29">
        <v>0</v>
      </c>
    </row>
    <row r="17" spans="2:14" s="22" customFormat="1" ht="17.100000000000001" customHeight="1" thickBot="1" x14ac:dyDescent="0.25">
      <c r="B17" s="28" t="s">
        <v>125</v>
      </c>
      <c r="C17" s="57">
        <v>118</v>
      </c>
      <c r="D17" s="61">
        <v>43</v>
      </c>
      <c r="E17" s="61">
        <v>15</v>
      </c>
      <c r="F17" s="61">
        <v>176</v>
      </c>
      <c r="G17" s="57">
        <v>96</v>
      </c>
      <c r="H17" s="29">
        <v>0</v>
      </c>
      <c r="I17" s="57">
        <v>0</v>
      </c>
      <c r="J17" s="57">
        <v>9</v>
      </c>
      <c r="K17" s="57">
        <v>0</v>
      </c>
      <c r="L17" s="57">
        <v>0</v>
      </c>
      <c r="M17" s="57">
        <v>16</v>
      </c>
      <c r="N17" s="29">
        <v>0</v>
      </c>
    </row>
    <row r="18" spans="2:14" s="22" customFormat="1" ht="17.100000000000001" customHeight="1" thickBot="1" x14ac:dyDescent="0.25">
      <c r="B18" s="28" t="s">
        <v>26</v>
      </c>
      <c r="C18" s="57">
        <v>114</v>
      </c>
      <c r="D18" s="61">
        <v>51</v>
      </c>
      <c r="E18" s="61">
        <v>50</v>
      </c>
      <c r="F18" s="61">
        <v>215</v>
      </c>
      <c r="G18" s="57">
        <v>40</v>
      </c>
      <c r="H18" s="29">
        <v>0</v>
      </c>
      <c r="I18" s="57">
        <v>0</v>
      </c>
      <c r="J18" s="57">
        <v>26</v>
      </c>
      <c r="K18" s="57">
        <v>0</v>
      </c>
      <c r="L18" s="57">
        <v>0</v>
      </c>
      <c r="M18" s="57">
        <v>22</v>
      </c>
      <c r="N18" s="29">
        <v>0</v>
      </c>
    </row>
    <row r="19" spans="2:14" s="22" customFormat="1" ht="17.100000000000001" customHeight="1" thickBot="1" x14ac:dyDescent="0.25">
      <c r="B19" s="28" t="s">
        <v>144</v>
      </c>
      <c r="C19" s="57">
        <v>261</v>
      </c>
      <c r="D19" s="61">
        <v>7</v>
      </c>
      <c r="E19" s="61">
        <v>14</v>
      </c>
      <c r="F19" s="61">
        <v>282</v>
      </c>
      <c r="G19" s="57">
        <v>17</v>
      </c>
      <c r="H19" s="29">
        <v>0</v>
      </c>
      <c r="I19" s="57">
        <v>0</v>
      </c>
      <c r="J19" s="57">
        <v>10</v>
      </c>
      <c r="K19" s="57">
        <v>4</v>
      </c>
      <c r="L19" s="57">
        <v>0</v>
      </c>
      <c r="M19" s="57">
        <v>10</v>
      </c>
      <c r="N19" s="29">
        <v>0</v>
      </c>
    </row>
    <row r="20" spans="2:14" s="22" customFormat="1" ht="17.100000000000001" customHeight="1" thickBot="1" x14ac:dyDescent="0.25">
      <c r="B20" s="28" t="s">
        <v>156</v>
      </c>
      <c r="C20" s="57">
        <v>136</v>
      </c>
      <c r="D20" s="61">
        <v>1</v>
      </c>
      <c r="E20" s="61">
        <v>9</v>
      </c>
      <c r="F20" s="61">
        <v>146</v>
      </c>
      <c r="G20" s="57">
        <v>60</v>
      </c>
      <c r="H20" s="29">
        <v>0</v>
      </c>
      <c r="I20" s="57">
        <v>1</v>
      </c>
      <c r="J20" s="57">
        <v>9</v>
      </c>
      <c r="K20" s="57">
        <v>2</v>
      </c>
      <c r="L20" s="57">
        <v>0</v>
      </c>
      <c r="M20" s="57">
        <v>37</v>
      </c>
      <c r="N20" s="29">
        <v>0</v>
      </c>
    </row>
    <row r="21" spans="2:14" s="22" customFormat="1" ht="17.100000000000001" customHeight="1" thickBot="1" x14ac:dyDescent="0.25">
      <c r="B21" s="28" t="s">
        <v>9</v>
      </c>
      <c r="C21" s="57">
        <v>62</v>
      </c>
      <c r="D21" s="61">
        <v>5</v>
      </c>
      <c r="E21" s="61">
        <v>9</v>
      </c>
      <c r="F21" s="61">
        <v>76</v>
      </c>
      <c r="G21" s="57">
        <v>69</v>
      </c>
      <c r="H21" s="29">
        <v>0</v>
      </c>
      <c r="I21" s="57">
        <v>0</v>
      </c>
      <c r="J21" s="57">
        <v>15</v>
      </c>
      <c r="K21" s="57">
        <v>0</v>
      </c>
      <c r="L21" s="57">
        <v>0</v>
      </c>
      <c r="M21" s="57">
        <v>13</v>
      </c>
      <c r="N21" s="29">
        <v>0</v>
      </c>
    </row>
    <row r="22" spans="2:14" s="22" customFormat="1" ht="17.100000000000001" customHeight="1" thickBot="1" x14ac:dyDescent="0.25">
      <c r="B22" s="28" t="s">
        <v>126</v>
      </c>
      <c r="C22" s="57">
        <v>19</v>
      </c>
      <c r="D22" s="61">
        <v>0</v>
      </c>
      <c r="E22" s="61">
        <v>1</v>
      </c>
      <c r="F22" s="61">
        <v>20</v>
      </c>
      <c r="G22" s="57">
        <v>5</v>
      </c>
      <c r="H22" s="29">
        <v>0</v>
      </c>
      <c r="I22" s="57">
        <v>0</v>
      </c>
      <c r="J22" s="57">
        <v>0</v>
      </c>
      <c r="K22" s="57">
        <v>0</v>
      </c>
      <c r="L22" s="57">
        <v>0</v>
      </c>
      <c r="M22" s="57">
        <v>4</v>
      </c>
      <c r="N22" s="29">
        <v>0</v>
      </c>
    </row>
    <row r="23" spans="2:14" s="22" customFormat="1" ht="17.100000000000001" customHeight="1" thickBot="1" x14ac:dyDescent="0.25">
      <c r="B23" s="28" t="s">
        <v>130</v>
      </c>
      <c r="C23" s="57">
        <v>26</v>
      </c>
      <c r="D23" s="61">
        <v>7</v>
      </c>
      <c r="E23" s="61">
        <v>9</v>
      </c>
      <c r="F23" s="61">
        <v>42</v>
      </c>
      <c r="G23" s="57">
        <v>20</v>
      </c>
      <c r="H23" s="29">
        <v>0</v>
      </c>
      <c r="I23" s="57">
        <v>0</v>
      </c>
      <c r="J23" s="57">
        <v>6</v>
      </c>
      <c r="K23" s="57">
        <v>0</v>
      </c>
      <c r="L23" s="57">
        <v>0</v>
      </c>
      <c r="M23" s="57">
        <v>12</v>
      </c>
      <c r="N23" s="29">
        <v>0</v>
      </c>
    </row>
    <row r="24" spans="2:14" ht="15" thickBot="1" x14ac:dyDescent="0.25">
      <c r="B24" s="28" t="s">
        <v>145</v>
      </c>
      <c r="C24" s="57">
        <v>47</v>
      </c>
      <c r="D24" s="61">
        <v>1</v>
      </c>
      <c r="E24" s="61">
        <v>4</v>
      </c>
      <c r="F24" s="61">
        <v>52</v>
      </c>
      <c r="G24" s="57">
        <v>32</v>
      </c>
      <c r="H24" s="29">
        <v>0</v>
      </c>
      <c r="I24" s="57">
        <v>1</v>
      </c>
      <c r="J24" s="57">
        <v>4</v>
      </c>
      <c r="K24" s="57">
        <v>0</v>
      </c>
      <c r="L24" s="57">
        <v>0</v>
      </c>
      <c r="M24" s="57">
        <v>8</v>
      </c>
      <c r="N24" s="29">
        <v>0</v>
      </c>
    </row>
    <row r="25" spans="2:14" ht="15" thickBot="1" x14ac:dyDescent="0.25">
      <c r="B25" s="28" t="s">
        <v>153</v>
      </c>
      <c r="C25" s="57">
        <v>3</v>
      </c>
      <c r="D25" s="61">
        <v>2</v>
      </c>
      <c r="E25" s="61">
        <v>3</v>
      </c>
      <c r="F25" s="61">
        <v>8</v>
      </c>
      <c r="G25" s="57">
        <v>11</v>
      </c>
      <c r="H25" s="29">
        <v>0</v>
      </c>
      <c r="I25" s="57">
        <v>0</v>
      </c>
      <c r="J25" s="57">
        <v>7</v>
      </c>
      <c r="K25" s="57">
        <v>1</v>
      </c>
      <c r="L25" s="57">
        <v>0</v>
      </c>
      <c r="M25" s="57">
        <v>7</v>
      </c>
      <c r="N25" s="29">
        <v>0</v>
      </c>
    </row>
    <row r="26" spans="2:14" ht="15" thickBot="1" x14ac:dyDescent="0.25">
      <c r="B26" s="28" t="s">
        <v>155</v>
      </c>
      <c r="C26" s="57">
        <v>0</v>
      </c>
      <c r="D26" s="61">
        <v>39</v>
      </c>
      <c r="E26" s="61">
        <v>8</v>
      </c>
      <c r="F26" s="61">
        <v>47</v>
      </c>
      <c r="G26" s="57">
        <v>38</v>
      </c>
      <c r="H26" s="29">
        <v>0</v>
      </c>
      <c r="I26" s="57">
        <v>0</v>
      </c>
      <c r="J26" s="57">
        <v>2</v>
      </c>
      <c r="K26" s="57">
        <v>0</v>
      </c>
      <c r="L26" s="57">
        <v>0</v>
      </c>
      <c r="M26" s="57">
        <v>0</v>
      </c>
      <c r="N26" s="29">
        <v>0</v>
      </c>
    </row>
    <row r="27" spans="2:14" ht="15" thickBot="1" x14ac:dyDescent="0.25">
      <c r="B27" s="28" t="s">
        <v>157</v>
      </c>
      <c r="C27" s="57">
        <v>12</v>
      </c>
      <c r="D27" s="61">
        <v>0</v>
      </c>
      <c r="E27" s="61">
        <v>4</v>
      </c>
      <c r="F27" s="61">
        <v>16</v>
      </c>
      <c r="G27" s="57">
        <v>6</v>
      </c>
      <c r="H27" s="29">
        <v>0</v>
      </c>
      <c r="I27" s="57">
        <v>0</v>
      </c>
      <c r="J27" s="57">
        <v>9</v>
      </c>
      <c r="K27" s="57">
        <v>0</v>
      </c>
      <c r="L27" s="57">
        <v>0</v>
      </c>
      <c r="M27" s="57">
        <v>0</v>
      </c>
      <c r="N27" s="29">
        <v>0</v>
      </c>
    </row>
    <row r="28" spans="2:14" ht="15" thickBot="1" x14ac:dyDescent="0.25">
      <c r="B28" s="28" t="s">
        <v>159</v>
      </c>
      <c r="C28" s="57">
        <v>6</v>
      </c>
      <c r="D28" s="61">
        <v>3</v>
      </c>
      <c r="E28" s="61">
        <v>2</v>
      </c>
      <c r="F28" s="61">
        <v>11</v>
      </c>
      <c r="G28" s="57">
        <v>11</v>
      </c>
      <c r="H28" s="29">
        <v>0</v>
      </c>
      <c r="I28" s="57">
        <v>0</v>
      </c>
      <c r="J28" s="57">
        <v>3</v>
      </c>
      <c r="K28" s="57">
        <v>0</v>
      </c>
      <c r="L28" s="57">
        <v>0</v>
      </c>
      <c r="M28" s="57">
        <v>2</v>
      </c>
      <c r="N28" s="29">
        <v>0</v>
      </c>
    </row>
    <row r="29" spans="2:14" ht="15" thickBot="1" x14ac:dyDescent="0.25">
      <c r="B29" s="28" t="s">
        <v>164</v>
      </c>
      <c r="C29" s="57">
        <v>44</v>
      </c>
      <c r="D29" s="61">
        <v>36</v>
      </c>
      <c r="E29" s="61">
        <v>6</v>
      </c>
      <c r="F29" s="61">
        <v>86</v>
      </c>
      <c r="G29" s="57">
        <v>75</v>
      </c>
      <c r="H29" s="29">
        <v>0</v>
      </c>
      <c r="I29" s="57">
        <v>1</v>
      </c>
      <c r="J29" s="57">
        <v>21</v>
      </c>
      <c r="K29" s="57">
        <v>0</v>
      </c>
      <c r="L29" s="57">
        <v>0</v>
      </c>
      <c r="M29" s="57">
        <v>22</v>
      </c>
      <c r="N29" s="29">
        <v>0</v>
      </c>
    </row>
    <row r="30" spans="2:14" ht="15" thickBot="1" x14ac:dyDescent="0.25">
      <c r="B30" s="28" t="s">
        <v>165</v>
      </c>
      <c r="C30" s="57">
        <v>6</v>
      </c>
      <c r="D30" s="61">
        <v>0</v>
      </c>
      <c r="E30" s="61">
        <v>4</v>
      </c>
      <c r="F30" s="61">
        <v>10</v>
      </c>
      <c r="G30" s="57">
        <v>4</v>
      </c>
      <c r="H30" s="29">
        <v>0</v>
      </c>
      <c r="I30" s="57">
        <v>0</v>
      </c>
      <c r="J30" s="57">
        <v>0</v>
      </c>
      <c r="K30" s="57">
        <v>0</v>
      </c>
      <c r="L30" s="57">
        <v>0</v>
      </c>
      <c r="M30" s="57">
        <v>0</v>
      </c>
      <c r="N30" s="29">
        <v>0</v>
      </c>
    </row>
    <row r="31" spans="2:14" ht="15" thickBot="1" x14ac:dyDescent="0.25">
      <c r="B31" s="28" t="s">
        <v>121</v>
      </c>
      <c r="C31" s="57">
        <v>49</v>
      </c>
      <c r="D31" s="61">
        <v>7</v>
      </c>
      <c r="E31" s="61">
        <v>12</v>
      </c>
      <c r="F31" s="61">
        <v>68</v>
      </c>
      <c r="G31" s="57">
        <v>65</v>
      </c>
      <c r="H31" s="29">
        <v>0</v>
      </c>
      <c r="I31" s="57">
        <v>0</v>
      </c>
      <c r="J31" s="57">
        <v>7</v>
      </c>
      <c r="K31" s="57">
        <v>2</v>
      </c>
      <c r="L31" s="57">
        <v>0</v>
      </c>
      <c r="M31" s="57">
        <v>8</v>
      </c>
      <c r="N31" s="29">
        <v>0</v>
      </c>
    </row>
    <row r="32" spans="2:14" ht="15" thickBot="1" x14ac:dyDescent="0.25">
      <c r="B32" s="28" t="s">
        <v>134</v>
      </c>
      <c r="C32" s="57">
        <v>25</v>
      </c>
      <c r="D32" s="61">
        <v>12</v>
      </c>
      <c r="E32" s="61">
        <v>8</v>
      </c>
      <c r="F32" s="61">
        <v>45</v>
      </c>
      <c r="G32" s="57">
        <v>1</v>
      </c>
      <c r="H32" s="29">
        <v>0</v>
      </c>
      <c r="I32" s="57">
        <v>0</v>
      </c>
      <c r="J32" s="57">
        <v>0</v>
      </c>
      <c r="K32" s="57">
        <v>0</v>
      </c>
      <c r="L32" s="57">
        <v>0</v>
      </c>
      <c r="M32" s="57">
        <v>1</v>
      </c>
      <c r="N32" s="29">
        <v>0</v>
      </c>
    </row>
    <row r="33" spans="2:14" ht="15" thickBot="1" x14ac:dyDescent="0.25">
      <c r="B33" s="28" t="s">
        <v>136</v>
      </c>
      <c r="C33" s="57">
        <v>6</v>
      </c>
      <c r="D33" s="61">
        <v>0</v>
      </c>
      <c r="E33" s="61">
        <v>2</v>
      </c>
      <c r="F33" s="61">
        <v>8</v>
      </c>
      <c r="G33" s="57">
        <v>8</v>
      </c>
      <c r="H33" s="29">
        <v>0</v>
      </c>
      <c r="I33" s="57">
        <v>0</v>
      </c>
      <c r="J33" s="57">
        <v>0</v>
      </c>
      <c r="K33" s="57">
        <v>1</v>
      </c>
      <c r="L33" s="57">
        <v>0</v>
      </c>
      <c r="M33" s="57">
        <v>1</v>
      </c>
      <c r="N33" s="29">
        <v>0</v>
      </c>
    </row>
    <row r="34" spans="2:14" ht="15" thickBot="1" x14ac:dyDescent="0.25">
      <c r="B34" s="28" t="s">
        <v>140</v>
      </c>
      <c r="C34" s="57">
        <v>47</v>
      </c>
      <c r="D34" s="61">
        <v>1</v>
      </c>
      <c r="E34" s="61">
        <v>8</v>
      </c>
      <c r="F34" s="61">
        <v>56</v>
      </c>
      <c r="G34" s="57">
        <v>39</v>
      </c>
      <c r="H34" s="29">
        <v>0</v>
      </c>
      <c r="I34" s="57">
        <v>0</v>
      </c>
      <c r="J34" s="57">
        <v>3</v>
      </c>
      <c r="K34" s="57">
        <v>0</v>
      </c>
      <c r="L34" s="57">
        <v>0</v>
      </c>
      <c r="M34" s="57">
        <v>39</v>
      </c>
      <c r="N34" s="29">
        <v>0</v>
      </c>
    </row>
    <row r="35" spans="2:14" ht="15" thickBot="1" x14ac:dyDescent="0.25">
      <c r="B35" s="28" t="s">
        <v>162</v>
      </c>
      <c r="C35" s="57">
        <v>67</v>
      </c>
      <c r="D35" s="61">
        <v>4</v>
      </c>
      <c r="E35" s="61">
        <v>11</v>
      </c>
      <c r="F35" s="61">
        <v>82</v>
      </c>
      <c r="G35" s="57">
        <v>33</v>
      </c>
      <c r="H35" s="29">
        <v>0</v>
      </c>
      <c r="I35" s="57">
        <v>0</v>
      </c>
      <c r="J35" s="57">
        <v>15</v>
      </c>
      <c r="K35" s="57">
        <v>0</v>
      </c>
      <c r="L35" s="57">
        <v>0</v>
      </c>
      <c r="M35" s="57">
        <v>32</v>
      </c>
      <c r="N35" s="29">
        <v>0</v>
      </c>
    </row>
    <row r="36" spans="2:14" ht="15" thickBot="1" x14ac:dyDescent="0.25">
      <c r="B36" s="28" t="s">
        <v>128</v>
      </c>
      <c r="C36" s="57">
        <v>1081</v>
      </c>
      <c r="D36" s="61">
        <v>515</v>
      </c>
      <c r="E36" s="61">
        <v>277</v>
      </c>
      <c r="F36" s="61">
        <v>1873</v>
      </c>
      <c r="G36" s="57">
        <v>1080</v>
      </c>
      <c r="H36" s="29">
        <v>0</v>
      </c>
      <c r="I36" s="57">
        <v>4</v>
      </c>
      <c r="J36" s="57">
        <v>156</v>
      </c>
      <c r="K36" s="57">
        <v>25</v>
      </c>
      <c r="L36" s="57">
        <v>0</v>
      </c>
      <c r="M36" s="57">
        <v>607</v>
      </c>
      <c r="N36" s="29">
        <v>0</v>
      </c>
    </row>
    <row r="37" spans="2:14" ht="15" thickBot="1" x14ac:dyDescent="0.25">
      <c r="B37" s="28" t="s">
        <v>138</v>
      </c>
      <c r="C37" s="57">
        <v>236</v>
      </c>
      <c r="D37" s="61">
        <v>4</v>
      </c>
      <c r="E37" s="61">
        <v>12</v>
      </c>
      <c r="F37" s="61">
        <v>252</v>
      </c>
      <c r="G37" s="57">
        <v>251</v>
      </c>
      <c r="H37" s="29">
        <v>0</v>
      </c>
      <c r="I37" s="57">
        <v>2</v>
      </c>
      <c r="J37" s="57">
        <v>88</v>
      </c>
      <c r="K37" s="57">
        <v>2</v>
      </c>
      <c r="L37" s="57">
        <v>0</v>
      </c>
      <c r="M37" s="57">
        <v>71</v>
      </c>
      <c r="N37" s="29">
        <v>0</v>
      </c>
    </row>
    <row r="38" spans="2:14" ht="15" thickBot="1" x14ac:dyDescent="0.25">
      <c r="B38" s="28" t="s">
        <v>146</v>
      </c>
      <c r="C38" s="57">
        <v>41</v>
      </c>
      <c r="D38" s="61">
        <v>34</v>
      </c>
      <c r="E38" s="61">
        <v>10</v>
      </c>
      <c r="F38" s="61">
        <v>85</v>
      </c>
      <c r="G38" s="57">
        <v>61</v>
      </c>
      <c r="H38" s="29">
        <v>0</v>
      </c>
      <c r="I38" s="57">
        <v>0</v>
      </c>
      <c r="J38" s="57">
        <v>21</v>
      </c>
      <c r="K38" s="57">
        <v>0</v>
      </c>
      <c r="L38" s="57">
        <v>0</v>
      </c>
      <c r="M38" s="57">
        <v>8</v>
      </c>
      <c r="N38" s="29">
        <v>0</v>
      </c>
    </row>
    <row r="39" spans="2:14" ht="15" thickBot="1" x14ac:dyDescent="0.25">
      <c r="B39" s="28" t="s">
        <v>160</v>
      </c>
      <c r="C39" s="57">
        <v>235</v>
      </c>
      <c r="D39" s="61">
        <v>18</v>
      </c>
      <c r="E39" s="61">
        <v>12</v>
      </c>
      <c r="F39" s="61">
        <v>265</v>
      </c>
      <c r="G39" s="57">
        <v>11</v>
      </c>
      <c r="H39" s="29">
        <v>0</v>
      </c>
      <c r="I39" s="57">
        <v>0</v>
      </c>
      <c r="J39" s="57">
        <v>18</v>
      </c>
      <c r="K39" s="57">
        <v>0</v>
      </c>
      <c r="L39" s="57">
        <v>0</v>
      </c>
      <c r="M39" s="57">
        <v>6</v>
      </c>
      <c r="N39" s="29">
        <v>0</v>
      </c>
    </row>
    <row r="40" spans="2:14" ht="15" thickBot="1" x14ac:dyDescent="0.25">
      <c r="B40" s="28" t="s">
        <v>122</v>
      </c>
      <c r="C40" s="57">
        <v>248</v>
      </c>
      <c r="D40" s="61">
        <v>20</v>
      </c>
      <c r="E40" s="61">
        <v>40</v>
      </c>
      <c r="F40" s="61">
        <v>308</v>
      </c>
      <c r="G40" s="57">
        <v>329</v>
      </c>
      <c r="H40" s="57">
        <v>0</v>
      </c>
      <c r="I40" s="57">
        <v>1</v>
      </c>
      <c r="J40" s="57">
        <v>29</v>
      </c>
      <c r="K40" s="57">
        <v>0</v>
      </c>
      <c r="L40" s="57">
        <v>0</v>
      </c>
      <c r="M40" s="57">
        <v>66</v>
      </c>
      <c r="N40" s="57">
        <v>0</v>
      </c>
    </row>
    <row r="41" spans="2:14" ht="15" thickBot="1" x14ac:dyDescent="0.25">
      <c r="B41" s="28" t="s">
        <v>133</v>
      </c>
      <c r="C41" s="57">
        <v>80</v>
      </c>
      <c r="D41" s="61">
        <v>15</v>
      </c>
      <c r="E41" s="61">
        <v>33</v>
      </c>
      <c r="F41" s="61">
        <v>128</v>
      </c>
      <c r="G41" s="57">
        <v>90</v>
      </c>
      <c r="H41" s="57">
        <v>0</v>
      </c>
      <c r="I41" s="57">
        <v>1</v>
      </c>
      <c r="J41" s="57">
        <v>10</v>
      </c>
      <c r="K41" s="57">
        <v>3</v>
      </c>
      <c r="L41" s="57">
        <v>0</v>
      </c>
      <c r="M41" s="57">
        <v>52</v>
      </c>
      <c r="N41" s="57">
        <v>0</v>
      </c>
    </row>
    <row r="42" spans="2:14" ht="15" thickBot="1" x14ac:dyDescent="0.25">
      <c r="B42" s="28" t="s">
        <v>163</v>
      </c>
      <c r="C42" s="57">
        <v>463</v>
      </c>
      <c r="D42" s="61">
        <v>17</v>
      </c>
      <c r="E42" s="61">
        <v>114</v>
      </c>
      <c r="F42" s="61">
        <v>594</v>
      </c>
      <c r="G42" s="57">
        <v>465</v>
      </c>
      <c r="H42" s="57">
        <v>0</v>
      </c>
      <c r="I42" s="57">
        <v>1</v>
      </c>
      <c r="J42" s="57">
        <v>46</v>
      </c>
      <c r="K42" s="57">
        <v>3</v>
      </c>
      <c r="L42" s="57">
        <v>0</v>
      </c>
      <c r="M42" s="57">
        <v>63</v>
      </c>
      <c r="N42" s="57">
        <v>0</v>
      </c>
    </row>
    <row r="43" spans="2:14" ht="15" thickBot="1" x14ac:dyDescent="0.25">
      <c r="B43" s="28" t="s">
        <v>127</v>
      </c>
      <c r="C43" s="57">
        <v>67</v>
      </c>
      <c r="D43" s="61">
        <v>23</v>
      </c>
      <c r="E43" s="61">
        <v>11</v>
      </c>
      <c r="F43" s="61">
        <v>101</v>
      </c>
      <c r="G43" s="57">
        <v>69</v>
      </c>
      <c r="H43" s="57">
        <v>0</v>
      </c>
      <c r="I43" s="57">
        <v>0</v>
      </c>
      <c r="J43" s="57">
        <v>8</v>
      </c>
      <c r="K43" s="57">
        <v>0</v>
      </c>
      <c r="L43" s="57">
        <v>0</v>
      </c>
      <c r="M43" s="57">
        <v>9</v>
      </c>
      <c r="N43" s="57">
        <v>0</v>
      </c>
    </row>
    <row r="44" spans="2:14" ht="15" thickBot="1" x14ac:dyDescent="0.25">
      <c r="B44" s="28" t="s">
        <v>131</v>
      </c>
      <c r="C44" s="57">
        <v>26</v>
      </c>
      <c r="D44" s="61">
        <v>5</v>
      </c>
      <c r="E44" s="61">
        <v>7</v>
      </c>
      <c r="F44" s="61">
        <v>38</v>
      </c>
      <c r="G44" s="57">
        <v>8</v>
      </c>
      <c r="H44" s="57">
        <v>0</v>
      </c>
      <c r="I44" s="57">
        <v>0</v>
      </c>
      <c r="J44" s="57">
        <v>1</v>
      </c>
      <c r="K44" s="57">
        <v>1</v>
      </c>
      <c r="L44" s="57">
        <v>0</v>
      </c>
      <c r="M44" s="57">
        <v>5</v>
      </c>
      <c r="N44" s="57">
        <v>0</v>
      </c>
    </row>
    <row r="45" spans="2:14" ht="15" thickBot="1" x14ac:dyDescent="0.25">
      <c r="B45" s="28" t="s">
        <v>120</v>
      </c>
      <c r="C45" s="57">
        <v>128</v>
      </c>
      <c r="D45" s="61">
        <v>4</v>
      </c>
      <c r="E45" s="61">
        <v>32</v>
      </c>
      <c r="F45" s="61">
        <v>164</v>
      </c>
      <c r="G45" s="57">
        <v>95</v>
      </c>
      <c r="H45" s="57">
        <v>0</v>
      </c>
      <c r="I45" s="57">
        <v>1</v>
      </c>
      <c r="J45" s="57">
        <v>24</v>
      </c>
      <c r="K45" s="57">
        <v>2</v>
      </c>
      <c r="L45" s="57">
        <v>0</v>
      </c>
      <c r="M45" s="57">
        <v>36</v>
      </c>
      <c r="N45" s="57">
        <v>0</v>
      </c>
    </row>
    <row r="46" spans="2:14" ht="15" thickBot="1" x14ac:dyDescent="0.25">
      <c r="B46" s="28" t="s">
        <v>147</v>
      </c>
      <c r="C46" s="57">
        <v>33</v>
      </c>
      <c r="D46" s="61">
        <v>2</v>
      </c>
      <c r="E46" s="61">
        <v>10</v>
      </c>
      <c r="F46" s="61">
        <v>45</v>
      </c>
      <c r="G46" s="57">
        <v>39</v>
      </c>
      <c r="H46" s="57">
        <v>0</v>
      </c>
      <c r="I46" s="57">
        <v>2</v>
      </c>
      <c r="J46" s="57">
        <v>21</v>
      </c>
      <c r="K46" s="57">
        <v>2</v>
      </c>
      <c r="L46" s="57">
        <v>0</v>
      </c>
      <c r="M46" s="57">
        <v>9</v>
      </c>
      <c r="N46" s="57">
        <v>0</v>
      </c>
    </row>
    <row r="47" spans="2:14" ht="15" thickBot="1" x14ac:dyDescent="0.25">
      <c r="B47" s="28" t="s">
        <v>152</v>
      </c>
      <c r="C47" s="57">
        <v>17</v>
      </c>
      <c r="D47" s="61">
        <v>0</v>
      </c>
      <c r="E47" s="61">
        <v>3</v>
      </c>
      <c r="F47" s="61">
        <v>20</v>
      </c>
      <c r="G47" s="57">
        <v>20</v>
      </c>
      <c r="H47" s="57">
        <v>0</v>
      </c>
      <c r="I47" s="57">
        <v>1</v>
      </c>
      <c r="J47" s="57">
        <v>4</v>
      </c>
      <c r="K47" s="57">
        <v>0</v>
      </c>
      <c r="L47" s="57">
        <v>0</v>
      </c>
      <c r="M47" s="57">
        <v>1</v>
      </c>
      <c r="N47" s="57">
        <v>0</v>
      </c>
    </row>
    <row r="48" spans="2:14" ht="15" thickBot="1" x14ac:dyDescent="0.25">
      <c r="B48" s="28" t="s">
        <v>154</v>
      </c>
      <c r="C48" s="57">
        <v>117</v>
      </c>
      <c r="D48" s="61">
        <v>20</v>
      </c>
      <c r="E48" s="61">
        <v>18</v>
      </c>
      <c r="F48" s="61">
        <v>155</v>
      </c>
      <c r="G48" s="57">
        <v>58</v>
      </c>
      <c r="H48" s="57">
        <v>0</v>
      </c>
      <c r="I48" s="57">
        <v>3</v>
      </c>
      <c r="J48" s="57">
        <v>25</v>
      </c>
      <c r="K48" s="57">
        <v>2</v>
      </c>
      <c r="L48" s="57">
        <v>0</v>
      </c>
      <c r="M48" s="57">
        <v>39</v>
      </c>
      <c r="N48" s="57">
        <v>0</v>
      </c>
    </row>
    <row r="49" spans="2:14" ht="14.25" customHeight="1" thickBot="1" x14ac:dyDescent="0.25">
      <c r="B49" s="28" t="s">
        <v>148</v>
      </c>
      <c r="C49" s="57">
        <v>961</v>
      </c>
      <c r="D49" s="61">
        <v>120</v>
      </c>
      <c r="E49" s="61">
        <v>532</v>
      </c>
      <c r="F49" s="61">
        <v>1613</v>
      </c>
      <c r="G49" s="29">
        <v>1111</v>
      </c>
      <c r="H49" s="29">
        <v>0</v>
      </c>
      <c r="I49" s="29">
        <v>22</v>
      </c>
      <c r="J49" s="29">
        <v>111</v>
      </c>
      <c r="K49" s="29">
        <v>10</v>
      </c>
      <c r="L49" s="57">
        <v>0</v>
      </c>
      <c r="M49" s="29">
        <v>321</v>
      </c>
      <c r="N49" s="29">
        <v>0</v>
      </c>
    </row>
    <row r="50" spans="2:14" ht="15" thickBot="1" x14ac:dyDescent="0.25">
      <c r="B50" s="28" t="s">
        <v>150</v>
      </c>
      <c r="C50" s="57">
        <v>185</v>
      </c>
      <c r="D50" s="61">
        <v>17</v>
      </c>
      <c r="E50" s="61">
        <v>73</v>
      </c>
      <c r="F50" s="61">
        <v>275</v>
      </c>
      <c r="G50" s="29">
        <v>246</v>
      </c>
      <c r="H50" s="29">
        <v>0</v>
      </c>
      <c r="I50" s="29">
        <v>5</v>
      </c>
      <c r="J50" s="29">
        <v>62</v>
      </c>
      <c r="K50" s="29">
        <v>3</v>
      </c>
      <c r="L50" s="57">
        <v>0</v>
      </c>
      <c r="M50" s="29">
        <v>65</v>
      </c>
      <c r="N50" s="29">
        <v>0</v>
      </c>
    </row>
    <row r="51" spans="2:14" ht="15" thickBot="1" x14ac:dyDescent="0.25">
      <c r="B51" s="28" t="s">
        <v>151</v>
      </c>
      <c r="C51" s="57">
        <v>63</v>
      </c>
      <c r="D51" s="61">
        <v>5</v>
      </c>
      <c r="E51" s="61">
        <v>10</v>
      </c>
      <c r="F51" s="61">
        <v>78</v>
      </c>
      <c r="G51" s="29">
        <v>28</v>
      </c>
      <c r="H51" s="29">
        <v>0</v>
      </c>
      <c r="I51" s="29">
        <v>0</v>
      </c>
      <c r="J51" s="29">
        <v>6</v>
      </c>
      <c r="K51" s="29">
        <v>0</v>
      </c>
      <c r="L51" s="57">
        <v>0</v>
      </c>
      <c r="M51" s="29">
        <v>10</v>
      </c>
      <c r="N51" s="29">
        <v>0</v>
      </c>
    </row>
    <row r="52" spans="2:14" ht="15" thickBot="1" x14ac:dyDescent="0.25">
      <c r="B52" s="28" t="s">
        <v>124</v>
      </c>
      <c r="C52" s="57">
        <v>22</v>
      </c>
      <c r="D52" s="61">
        <v>1</v>
      </c>
      <c r="E52" s="61">
        <v>11</v>
      </c>
      <c r="F52" s="61">
        <v>34</v>
      </c>
      <c r="G52" s="29">
        <v>25</v>
      </c>
      <c r="H52" s="29">
        <v>0</v>
      </c>
      <c r="I52" s="29">
        <v>0</v>
      </c>
      <c r="J52" s="29">
        <v>8</v>
      </c>
      <c r="K52" s="29">
        <v>0</v>
      </c>
      <c r="L52" s="57">
        <v>0</v>
      </c>
      <c r="M52" s="29">
        <v>6</v>
      </c>
      <c r="N52" s="29">
        <v>0</v>
      </c>
    </row>
    <row r="53" spans="2:14" ht="15" thickBot="1" x14ac:dyDescent="0.25">
      <c r="B53" s="28" t="s">
        <v>137</v>
      </c>
      <c r="C53" s="57">
        <v>43</v>
      </c>
      <c r="D53" s="61">
        <v>0</v>
      </c>
      <c r="E53" s="61">
        <v>22</v>
      </c>
      <c r="F53" s="61">
        <v>65</v>
      </c>
      <c r="G53" s="29">
        <v>48</v>
      </c>
      <c r="H53" s="29">
        <v>0</v>
      </c>
      <c r="I53" s="29">
        <v>2</v>
      </c>
      <c r="J53" s="29">
        <v>9</v>
      </c>
      <c r="K53" s="29">
        <v>3</v>
      </c>
      <c r="L53" s="57">
        <v>0</v>
      </c>
      <c r="M53" s="29">
        <v>13</v>
      </c>
      <c r="N53" s="29">
        <v>0</v>
      </c>
    </row>
    <row r="54" spans="2:14" ht="15" thickBot="1" x14ac:dyDescent="0.25">
      <c r="B54" s="28" t="s">
        <v>129</v>
      </c>
      <c r="C54" s="57">
        <v>85</v>
      </c>
      <c r="D54" s="61">
        <v>7</v>
      </c>
      <c r="E54" s="61">
        <v>49</v>
      </c>
      <c r="F54" s="61">
        <v>141</v>
      </c>
      <c r="G54" s="29">
        <v>139</v>
      </c>
      <c r="H54" s="29">
        <v>0</v>
      </c>
      <c r="I54" s="29">
        <v>1</v>
      </c>
      <c r="J54" s="58">
        <v>30</v>
      </c>
      <c r="K54" s="29">
        <v>8</v>
      </c>
      <c r="L54" s="57">
        <v>0</v>
      </c>
      <c r="M54" s="29">
        <v>20</v>
      </c>
      <c r="N54" s="29">
        <v>0</v>
      </c>
    </row>
    <row r="55" spans="2:14" ht="15" thickBot="1" x14ac:dyDescent="0.25">
      <c r="B55" s="28" t="s">
        <v>11</v>
      </c>
      <c r="C55" s="57">
        <v>33</v>
      </c>
      <c r="D55" s="61">
        <v>0</v>
      </c>
      <c r="E55" s="61">
        <v>8</v>
      </c>
      <c r="F55" s="61">
        <v>41</v>
      </c>
      <c r="G55" s="29">
        <v>32</v>
      </c>
      <c r="H55" s="29">
        <v>0</v>
      </c>
      <c r="I55" s="29">
        <v>0</v>
      </c>
      <c r="J55" s="29">
        <v>6</v>
      </c>
      <c r="K55" s="29">
        <v>0</v>
      </c>
      <c r="L55" s="57">
        <v>0</v>
      </c>
      <c r="M55" s="29">
        <v>0</v>
      </c>
      <c r="N55" s="29">
        <v>0</v>
      </c>
    </row>
    <row r="56" spans="2:14" ht="15" thickBot="1" x14ac:dyDescent="0.25">
      <c r="B56" s="49" t="s">
        <v>16</v>
      </c>
      <c r="C56" s="48">
        <f t="shared" ref="C56:M56" si="0">SUM(C6:C55)</f>
        <v>6385</v>
      </c>
      <c r="D56" s="48">
        <f t="shared" si="0"/>
        <v>1166</v>
      </c>
      <c r="E56" s="48">
        <f t="shared" si="0"/>
        <v>1746</v>
      </c>
      <c r="F56" s="48">
        <f t="shared" si="0"/>
        <v>9297</v>
      </c>
      <c r="G56" s="48">
        <f t="shared" si="0"/>
        <v>5696</v>
      </c>
      <c r="H56" s="48">
        <f t="shared" si="0"/>
        <v>0</v>
      </c>
      <c r="I56" s="48">
        <f t="shared" si="0"/>
        <v>78</v>
      </c>
      <c r="J56" s="48">
        <f t="shared" si="0"/>
        <v>991</v>
      </c>
      <c r="K56" s="48">
        <f t="shared" si="0"/>
        <v>81</v>
      </c>
      <c r="L56" s="48">
        <f t="shared" si="0"/>
        <v>0</v>
      </c>
      <c r="M56" s="48">
        <f t="shared" si="0"/>
        <v>1812</v>
      </c>
      <c r="N56" s="48">
        <v>0</v>
      </c>
    </row>
    <row r="58" spans="2:14" x14ac:dyDescent="0.2">
      <c r="I58" s="60"/>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5"/>
  <sheetViews>
    <sheetView zoomScaleNormal="100" workbookViewId="0">
      <selection activeCell="E89" sqref="E89"/>
    </sheetView>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4" t="s">
        <v>0</v>
      </c>
      <c r="C6" s="29">
        <v>376</v>
      </c>
      <c r="D6" s="29">
        <v>1672</v>
      </c>
      <c r="E6" s="29">
        <v>93</v>
      </c>
      <c r="F6" s="29">
        <v>4170</v>
      </c>
      <c r="G6" s="30">
        <v>8.6705202312138727E-2</v>
      </c>
      <c r="H6" s="30">
        <v>0.31343283582089554</v>
      </c>
      <c r="I6" s="30">
        <v>-0.18421052631578946</v>
      </c>
      <c r="J6" s="30">
        <v>4.1198501872659173E-2</v>
      </c>
    </row>
    <row r="7" spans="2:11" ht="15" thickBot="1" x14ac:dyDescent="0.25">
      <c r="B7" s="54" t="s">
        <v>1</v>
      </c>
      <c r="C7" s="29">
        <v>345</v>
      </c>
      <c r="D7" s="29">
        <v>1917</v>
      </c>
      <c r="E7" s="29">
        <v>101</v>
      </c>
      <c r="F7" s="29">
        <v>4336</v>
      </c>
      <c r="G7" s="30">
        <v>-0.13533834586466165</v>
      </c>
      <c r="H7" s="30">
        <v>0.57648026315789469</v>
      </c>
      <c r="I7" s="30">
        <v>0.5074626865671642</v>
      </c>
      <c r="J7" s="30">
        <v>0.26046511627906976</v>
      </c>
    </row>
    <row r="8" spans="2:11" ht="15" thickBot="1" x14ac:dyDescent="0.25">
      <c r="B8" s="54" t="s">
        <v>2</v>
      </c>
      <c r="C8" s="29">
        <v>364</v>
      </c>
      <c r="D8" s="29">
        <v>903</v>
      </c>
      <c r="E8" s="29">
        <v>78</v>
      </c>
      <c r="F8" s="29">
        <v>3475</v>
      </c>
      <c r="G8" s="30">
        <v>0.35820895522388058</v>
      </c>
      <c r="H8" s="30">
        <v>0.28815977175463625</v>
      </c>
      <c r="I8" s="30">
        <v>0.25806451612903225</v>
      </c>
      <c r="J8" s="30">
        <v>0.20242214532871972</v>
      </c>
    </row>
    <row r="9" spans="2:11" ht="15" thickBot="1" x14ac:dyDescent="0.25">
      <c r="B9" s="55" t="s">
        <v>3</v>
      </c>
      <c r="C9" s="31">
        <v>504</v>
      </c>
      <c r="D9" s="31">
        <v>1451</v>
      </c>
      <c r="E9" s="31">
        <v>108</v>
      </c>
      <c r="F9" s="31">
        <v>4202</v>
      </c>
      <c r="G9" s="32">
        <v>0.58695652173913049</v>
      </c>
      <c r="H9" s="32">
        <v>0.21227197346600332</v>
      </c>
      <c r="I9" s="32">
        <v>0.34146341463414637</v>
      </c>
      <c r="J9" s="32">
        <v>0.09</v>
      </c>
    </row>
    <row r="10" spans="2:11" ht="15" thickBot="1" x14ac:dyDescent="0.25">
      <c r="B10" s="54"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4"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4"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5"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4"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4"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4"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5"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4"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4"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4"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5"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4"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4"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4"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5"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4"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4"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4"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5"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4"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4"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4"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5"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4"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4"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4"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5"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4"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4"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4"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5"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4"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4"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4"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5"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4"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4"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4" t="s">
        <v>84</v>
      </c>
      <c r="C48" s="29">
        <v>1158</v>
      </c>
      <c r="D48" s="29">
        <v>1117</v>
      </c>
      <c r="E48" s="29">
        <v>246</v>
      </c>
      <c r="F48" s="29">
        <v>9305</v>
      </c>
      <c r="G48" s="30">
        <f t="shared" ref="G48:J69" si="8">+(C48-C44)/C44</f>
        <v>-7.9491255961844198E-2</v>
      </c>
      <c r="H48" s="30">
        <f t="shared" si="8"/>
        <v>-0.14992389649923896</v>
      </c>
      <c r="I48" s="30">
        <f t="shared" si="8"/>
        <v>0.57692307692307687</v>
      </c>
      <c r="J48" s="30">
        <f t="shared" si="8"/>
        <v>0.18898543317147967</v>
      </c>
      <c r="K48" s="16"/>
      <c r="L48" s="16"/>
    </row>
    <row r="49" spans="2:12" ht="15" thickBot="1" x14ac:dyDescent="0.25">
      <c r="B49" s="55"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4"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4"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4"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5"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4"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6" t="s">
        <v>96</v>
      </c>
      <c r="C55" s="53">
        <v>1728</v>
      </c>
      <c r="D55" s="53">
        <v>1228</v>
      </c>
      <c r="E55" s="53">
        <v>186</v>
      </c>
      <c r="F55" s="53">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6" t="s">
        <v>97</v>
      </c>
      <c r="C56" s="53">
        <v>1576</v>
      </c>
      <c r="D56" s="53">
        <v>908</v>
      </c>
      <c r="E56" s="53">
        <v>155</v>
      </c>
      <c r="F56" s="53">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5" t="s">
        <v>98</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4" t="s">
        <v>103</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4" t="s">
        <v>104</v>
      </c>
      <c r="C59" s="53">
        <v>1129</v>
      </c>
      <c r="D59" s="53">
        <v>671</v>
      </c>
      <c r="E59" s="53">
        <v>149</v>
      </c>
      <c r="F59" s="53">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6" t="s">
        <v>108</v>
      </c>
      <c r="C60" s="53">
        <v>1781</v>
      </c>
      <c r="D60" s="53">
        <v>1005</v>
      </c>
      <c r="E60" s="57">
        <v>151</v>
      </c>
      <c r="F60" s="53">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5" t="s">
        <v>109</v>
      </c>
      <c r="C61" s="31">
        <v>2251</v>
      </c>
      <c r="D61" s="31">
        <v>1259</v>
      </c>
      <c r="E61" s="31">
        <v>239</v>
      </c>
      <c r="F61" s="31">
        <v>17156</v>
      </c>
      <c r="G61" s="32">
        <f t="shared" si="8"/>
        <v>0.14964249233912155</v>
      </c>
      <c r="H61" s="32">
        <f t="shared" si="8"/>
        <v>7.8834618680377042E-2</v>
      </c>
      <c r="I61" s="32">
        <f t="shared" ref="I61:I69" si="9">+(E61-E57)/E57</f>
        <v>0.70714285714285718</v>
      </c>
      <c r="J61" s="32">
        <f t="shared" si="8"/>
        <v>-0.40550280684732137</v>
      </c>
      <c r="K61" s="16"/>
      <c r="L61" s="16"/>
    </row>
    <row r="62" spans="2:12" ht="15" thickBot="1" x14ac:dyDescent="0.25">
      <c r="B62" s="56" t="s">
        <v>110</v>
      </c>
      <c r="C62" s="53">
        <f>+'Concursos presentados TSJ total'!C23</f>
        <v>2394</v>
      </c>
      <c r="D62" s="53">
        <v>1073</v>
      </c>
      <c r="E62" s="57">
        <v>205</v>
      </c>
      <c r="F62" s="53">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6" t="s">
        <v>169</v>
      </c>
      <c r="C63" s="53">
        <f>+'Concursos presentados TSJ total'!D23</f>
        <v>2342</v>
      </c>
      <c r="D63" s="53">
        <v>1342</v>
      </c>
      <c r="E63" s="57">
        <v>220</v>
      </c>
      <c r="F63" s="53">
        <v>15362</v>
      </c>
      <c r="G63" s="30">
        <f t="shared" si="8"/>
        <v>1.0744021257750223</v>
      </c>
      <c r="H63" s="30">
        <f t="shared" si="8"/>
        <v>1</v>
      </c>
      <c r="I63" s="30">
        <f t="shared" si="9"/>
        <v>0.47651006711409394</v>
      </c>
      <c r="J63" s="30">
        <f t="shared" si="8"/>
        <v>0.1365788694880142</v>
      </c>
      <c r="K63" s="16"/>
      <c r="L63" s="16"/>
    </row>
    <row r="64" spans="2:12" ht="15" thickBot="1" x14ac:dyDescent="0.25">
      <c r="B64" s="56" t="s">
        <v>170</v>
      </c>
      <c r="C64" s="53">
        <f>+'Concursos presentados TSJ total'!E23</f>
        <v>1905</v>
      </c>
      <c r="D64" s="53">
        <v>941</v>
      </c>
      <c r="E64" s="57">
        <v>185</v>
      </c>
      <c r="F64" s="53">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5" t="s">
        <v>171</v>
      </c>
      <c r="C65" s="31">
        <f>+'Concursos presentados TSJ total'!F23</f>
        <v>2245</v>
      </c>
      <c r="D65" s="31">
        <v>1171</v>
      </c>
      <c r="E65" s="31">
        <v>208</v>
      </c>
      <c r="F65" s="31">
        <v>15027</v>
      </c>
      <c r="G65" s="32">
        <f t="shared" si="8"/>
        <v>-2.6654820079964462E-3</v>
      </c>
      <c r="H65" s="32">
        <f t="shared" si="8"/>
        <v>-6.9896743447180304E-2</v>
      </c>
      <c r="I65" s="32">
        <f t="shared" si="9"/>
        <v>-0.1297071129707113</v>
      </c>
      <c r="J65" s="32">
        <f>+(F65-F61)/F61</f>
        <v>-0.12409652599673583</v>
      </c>
      <c r="K65" s="16"/>
      <c r="L65" s="16"/>
    </row>
    <row r="66" spans="2:12" ht="15" thickBot="1" x14ac:dyDescent="0.25">
      <c r="B66" s="56" t="s">
        <v>172</v>
      </c>
      <c r="C66" s="53">
        <f>+'Concursos presentados TSJ total'!G23</f>
        <v>2500</v>
      </c>
      <c r="D66" s="53">
        <v>1043</v>
      </c>
      <c r="E66" s="57">
        <v>166</v>
      </c>
      <c r="F66" s="53">
        <v>15522</v>
      </c>
      <c r="G66" s="30">
        <f t="shared" si="8"/>
        <v>4.4277360066833749E-2</v>
      </c>
      <c r="H66" s="30">
        <f t="shared" si="8"/>
        <v>-2.7958993476234855E-2</v>
      </c>
      <c r="I66" s="30">
        <f t="shared" si="9"/>
        <v>-0.19024390243902439</v>
      </c>
      <c r="J66" s="30">
        <f>+(F66-F62)/F62</f>
        <v>8.7203193948308472E-2</v>
      </c>
      <c r="K66" s="16"/>
      <c r="L66" s="16"/>
    </row>
    <row r="67" spans="2:12" ht="15" thickBot="1" x14ac:dyDescent="0.25">
      <c r="B67" s="56" t="s">
        <v>178</v>
      </c>
      <c r="C67" s="53">
        <f>+'Concursos presentados TSJ total'!H23</f>
        <v>2871</v>
      </c>
      <c r="D67" s="53">
        <v>1152</v>
      </c>
      <c r="E67" s="57">
        <v>160</v>
      </c>
      <c r="F67" s="53">
        <v>15914</v>
      </c>
      <c r="G67" s="30">
        <f t="shared" si="8"/>
        <v>0.22587532023911186</v>
      </c>
      <c r="H67" s="30">
        <f t="shared" si="8"/>
        <v>-0.14157973174366617</v>
      </c>
      <c r="I67" s="30">
        <f t="shared" si="9"/>
        <v>-0.27272727272727271</v>
      </c>
      <c r="J67" s="30">
        <f>+(F67-F63)/F63</f>
        <v>3.5932821247233432E-2</v>
      </c>
      <c r="K67" s="16"/>
      <c r="L67" s="16"/>
    </row>
    <row r="68" spans="2:12" ht="15" thickBot="1" x14ac:dyDescent="0.25">
      <c r="B68" s="56" t="s">
        <v>181</v>
      </c>
      <c r="C68" s="53">
        <f>+'Concursos presentados TSJ total'!$I$23</f>
        <v>4919</v>
      </c>
      <c r="D68" s="53">
        <v>859</v>
      </c>
      <c r="E68" s="57">
        <v>119</v>
      </c>
      <c r="F68" s="53">
        <v>11836</v>
      </c>
      <c r="G68" s="30">
        <f t="shared" si="8"/>
        <v>1.5821522309711287</v>
      </c>
      <c r="H68" s="30">
        <f t="shared" si="8"/>
        <v>-8.7141339001062704E-2</v>
      </c>
      <c r="I68" s="30">
        <f t="shared" si="9"/>
        <v>-0.35675675675675678</v>
      </c>
      <c r="J68" s="30">
        <f>+(F68-F64)/F64</f>
        <v>-5.076589943058786E-2</v>
      </c>
      <c r="K68" s="16"/>
      <c r="L68" s="16"/>
    </row>
    <row r="69" spans="2:12" ht="15" thickBot="1" x14ac:dyDescent="0.25">
      <c r="B69" s="56" t="s">
        <v>188</v>
      </c>
      <c r="C69" s="53">
        <f>+'Concursos presentados TSJ total'!J23</f>
        <v>9297</v>
      </c>
      <c r="D69" s="53">
        <v>1074</v>
      </c>
      <c r="E69" s="57">
        <v>128</v>
      </c>
      <c r="F69" s="53">
        <v>10025</v>
      </c>
      <c r="G69" s="30">
        <f t="shared" si="8"/>
        <v>3.1412026726057904</v>
      </c>
      <c r="H69" s="30">
        <f t="shared" si="8"/>
        <v>-8.2835183603757467E-2</v>
      </c>
      <c r="I69" s="30">
        <f t="shared" si="9"/>
        <v>-0.38461538461538464</v>
      </c>
      <c r="J69" s="30">
        <f>+(F69-F65)/F65</f>
        <v>-0.33286750515738339</v>
      </c>
      <c r="K69" s="16"/>
      <c r="L69" s="16"/>
    </row>
    <row r="70" spans="2:12" ht="12" customHeight="1" x14ac:dyDescent="0.2">
      <c r="C70" s="17"/>
      <c r="D70" s="17"/>
      <c r="E70" s="17"/>
      <c r="G70" s="17"/>
      <c r="H70" s="16"/>
      <c r="I70" s="16"/>
      <c r="J70" s="16"/>
    </row>
    <row r="71" spans="2:12" ht="12" customHeight="1" x14ac:dyDescent="0.2">
      <c r="C71" s="17"/>
      <c r="D71" s="17"/>
      <c r="E71" s="17"/>
      <c r="G71" s="17"/>
      <c r="H71" s="16"/>
      <c r="I71" s="16"/>
      <c r="J71" s="16"/>
    </row>
    <row r="72" spans="2:12" x14ac:dyDescent="0.2">
      <c r="B72" s="7" t="s">
        <v>12</v>
      </c>
      <c r="C72" s="18"/>
      <c r="D72" s="18"/>
      <c r="E72" s="18"/>
      <c r="F72" s="18"/>
      <c r="G72" s="19"/>
      <c r="H72" s="19"/>
    </row>
    <row r="73" spans="2:12" x14ac:dyDescent="0.2">
      <c r="B73" s="7" t="s">
        <v>13</v>
      </c>
      <c r="C73" s="18"/>
      <c r="D73" s="18"/>
      <c r="E73" s="18"/>
      <c r="F73" s="18"/>
      <c r="G73" s="19"/>
      <c r="H73" s="19"/>
    </row>
    <row r="76" spans="2:12" x14ac:dyDescent="0.2">
      <c r="B76" s="20" t="s">
        <v>78</v>
      </c>
      <c r="C76" s="20"/>
      <c r="D76" s="20"/>
      <c r="E76" s="20"/>
      <c r="F76" s="20"/>
      <c r="G76" s="20"/>
      <c r="H76" s="20"/>
      <c r="I76" s="20"/>
      <c r="J76" s="20"/>
    </row>
    <row r="77" spans="2:12" x14ac:dyDescent="0.2">
      <c r="B77" s="20" t="s">
        <v>79</v>
      </c>
      <c r="C77" s="20"/>
      <c r="D77" s="20"/>
      <c r="E77" s="20"/>
      <c r="F77" s="20"/>
      <c r="G77" s="20"/>
      <c r="H77" s="20"/>
      <c r="I77" s="20"/>
      <c r="J77" s="20"/>
    </row>
    <row r="85"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94</v>
      </c>
      <c r="C11" s="41"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W71"/>
  <sheetViews>
    <sheetView workbookViewId="0">
      <selection activeCell="L24" sqref="L24"/>
    </sheetView>
  </sheetViews>
  <sheetFormatPr baseColWidth="10" defaultRowHeight="12.75" x14ac:dyDescent="0.2"/>
  <cols>
    <col min="1" max="1" width="8.7109375" style="1" customWidth="1"/>
    <col min="2" max="2" width="33.85546875" style="1" customWidth="1"/>
    <col min="3" max="3" width="14.28515625" style="1" customWidth="1"/>
    <col min="4" max="17" width="12.28515625" style="1" customWidth="1"/>
    <col min="18" max="18" width="12.28515625" style="1" hidden="1" customWidth="1"/>
    <col min="19" max="19" width="0.140625" style="1" hidden="1" customWidth="1"/>
    <col min="20" max="20" width="17.28515625" style="1" hidden="1" customWidth="1"/>
    <col min="21" max="21" width="12.28515625" style="1" customWidth="1"/>
    <col min="22" max="22" width="8.42578125" style="1" customWidth="1"/>
    <col min="23" max="98" width="12.28515625" style="1" customWidth="1"/>
    <col min="99"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7" t="s">
        <v>110</v>
      </c>
      <c r="D5" s="27" t="s">
        <v>169</v>
      </c>
      <c r="E5" s="27" t="s">
        <v>170</v>
      </c>
      <c r="F5" s="27" t="s">
        <v>171</v>
      </c>
      <c r="G5" s="27" t="s">
        <v>172</v>
      </c>
      <c r="H5" s="27" t="s">
        <v>178</v>
      </c>
      <c r="I5" s="27" t="s">
        <v>181</v>
      </c>
      <c r="J5" s="27" t="s">
        <v>188</v>
      </c>
    </row>
    <row r="6" spans="2:10" ht="17.100000000000001" customHeight="1" thickBot="1" x14ac:dyDescent="0.25">
      <c r="B6" s="28" t="s">
        <v>30</v>
      </c>
      <c r="C6" s="1">
        <v>167</v>
      </c>
      <c r="D6" s="1">
        <v>122</v>
      </c>
      <c r="E6" s="1">
        <v>113</v>
      </c>
      <c r="F6" s="62">
        <v>119</v>
      </c>
      <c r="G6" s="62">
        <v>139</v>
      </c>
      <c r="H6" s="62">
        <v>131</v>
      </c>
      <c r="I6" s="62">
        <v>290</v>
      </c>
      <c r="J6" s="62">
        <v>252</v>
      </c>
    </row>
    <row r="7" spans="2:10" ht="17.100000000000001" customHeight="1" thickBot="1" x14ac:dyDescent="0.25">
      <c r="B7" s="28" t="s">
        <v>31</v>
      </c>
      <c r="C7" s="1">
        <v>44</v>
      </c>
      <c r="D7" s="1">
        <v>28</v>
      </c>
      <c r="E7" s="1">
        <v>19</v>
      </c>
      <c r="F7" s="62">
        <v>34</v>
      </c>
      <c r="G7" s="62">
        <v>26</v>
      </c>
      <c r="H7" s="62">
        <v>35</v>
      </c>
      <c r="I7" s="62">
        <v>28</v>
      </c>
      <c r="J7" s="62">
        <v>31</v>
      </c>
    </row>
    <row r="8" spans="2:10" ht="17.100000000000001" customHeight="1" thickBot="1" x14ac:dyDescent="0.25">
      <c r="B8" s="28" t="s">
        <v>99</v>
      </c>
      <c r="C8" s="1">
        <v>24</v>
      </c>
      <c r="D8" s="1">
        <v>23</v>
      </c>
      <c r="E8" s="1">
        <v>13</v>
      </c>
      <c r="F8" s="62">
        <v>21</v>
      </c>
      <c r="G8" s="62">
        <v>20</v>
      </c>
      <c r="H8" s="62">
        <v>23</v>
      </c>
      <c r="I8" s="62">
        <v>40</v>
      </c>
      <c r="J8" s="62">
        <v>15</v>
      </c>
    </row>
    <row r="9" spans="2:10" ht="17.100000000000001" customHeight="1" thickBot="1" x14ac:dyDescent="0.25">
      <c r="B9" s="28" t="s">
        <v>26</v>
      </c>
      <c r="C9" s="1">
        <v>54</v>
      </c>
      <c r="D9" s="1">
        <v>36</v>
      </c>
      <c r="E9" s="1">
        <v>24</v>
      </c>
      <c r="F9" s="62">
        <v>28</v>
      </c>
      <c r="G9" s="62">
        <v>29</v>
      </c>
      <c r="H9" s="62">
        <v>29</v>
      </c>
      <c r="I9" s="62">
        <v>51</v>
      </c>
      <c r="J9" s="62">
        <v>50</v>
      </c>
    </row>
    <row r="10" spans="2:10" ht="17.100000000000001" customHeight="1" thickBot="1" x14ac:dyDescent="0.25">
      <c r="B10" s="28" t="s">
        <v>8</v>
      </c>
      <c r="C10" s="1">
        <v>25</v>
      </c>
      <c r="D10" s="1">
        <v>38</v>
      </c>
      <c r="E10" s="1">
        <v>25</v>
      </c>
      <c r="F10" s="62">
        <v>27</v>
      </c>
      <c r="G10" s="62">
        <v>32</v>
      </c>
      <c r="H10" s="62">
        <v>48</v>
      </c>
      <c r="I10" s="62">
        <v>46</v>
      </c>
      <c r="J10" s="62">
        <v>23</v>
      </c>
    </row>
    <row r="11" spans="2:10" ht="17.100000000000001" customHeight="1" thickBot="1" x14ac:dyDescent="0.25">
      <c r="B11" s="28" t="s">
        <v>9</v>
      </c>
      <c r="C11" s="1">
        <v>12</v>
      </c>
      <c r="D11" s="1">
        <v>7</v>
      </c>
      <c r="E11" s="1">
        <v>8</v>
      </c>
      <c r="F11" s="62">
        <v>11</v>
      </c>
      <c r="G11" s="62">
        <v>21</v>
      </c>
      <c r="H11" s="62">
        <v>14</v>
      </c>
      <c r="I11" s="62">
        <v>12</v>
      </c>
      <c r="J11" s="62">
        <v>9</v>
      </c>
    </row>
    <row r="12" spans="2:10" ht="17.100000000000001" customHeight="1" thickBot="1" x14ac:dyDescent="0.25">
      <c r="B12" s="28" t="s">
        <v>32</v>
      </c>
      <c r="C12" s="1">
        <v>53</v>
      </c>
      <c r="D12" s="1">
        <v>38</v>
      </c>
      <c r="E12" s="1">
        <v>37</v>
      </c>
      <c r="F12" s="62">
        <v>24</v>
      </c>
      <c r="G12" s="62">
        <v>24</v>
      </c>
      <c r="H12" s="62">
        <v>39</v>
      </c>
      <c r="I12" s="62">
        <v>54</v>
      </c>
      <c r="J12" s="62">
        <v>41</v>
      </c>
    </row>
    <row r="13" spans="2:10" ht="17.100000000000001" customHeight="1" thickBot="1" x14ac:dyDescent="0.25">
      <c r="B13" s="28" t="s">
        <v>28</v>
      </c>
      <c r="C13" s="1">
        <v>39</v>
      </c>
      <c r="D13" s="1">
        <v>31</v>
      </c>
      <c r="E13" s="1">
        <v>36</v>
      </c>
      <c r="F13" s="62">
        <v>36</v>
      </c>
      <c r="G13" s="62">
        <v>37</v>
      </c>
      <c r="H13" s="62">
        <v>37</v>
      </c>
      <c r="I13" s="62">
        <v>78</v>
      </c>
      <c r="J13" s="62">
        <v>41</v>
      </c>
    </row>
    <row r="14" spans="2:10" ht="17.100000000000001" customHeight="1" thickBot="1" x14ac:dyDescent="0.25">
      <c r="B14" s="28" t="s">
        <v>18</v>
      </c>
      <c r="C14" s="1">
        <v>427</v>
      </c>
      <c r="D14" s="1">
        <v>353</v>
      </c>
      <c r="E14" s="1">
        <v>232</v>
      </c>
      <c r="F14" s="62">
        <v>333</v>
      </c>
      <c r="G14" s="62">
        <v>356</v>
      </c>
      <c r="H14" s="62">
        <v>394</v>
      </c>
      <c r="I14" s="62">
        <v>526</v>
      </c>
      <c r="J14" s="62">
        <v>311</v>
      </c>
    </row>
    <row r="15" spans="2:10" ht="17.100000000000001" customHeight="1" thickBot="1" x14ac:dyDescent="0.25">
      <c r="B15" s="28" t="s">
        <v>27</v>
      </c>
      <c r="C15" s="1">
        <v>251</v>
      </c>
      <c r="D15" s="1">
        <v>223</v>
      </c>
      <c r="E15" s="1">
        <v>175</v>
      </c>
      <c r="F15" s="62">
        <v>198</v>
      </c>
      <c r="G15" s="62">
        <v>229</v>
      </c>
      <c r="H15" s="62">
        <v>265</v>
      </c>
      <c r="I15" s="62">
        <v>343</v>
      </c>
      <c r="J15" s="62">
        <v>187</v>
      </c>
    </row>
    <row r="16" spans="2:10" ht="17.100000000000001" customHeight="1" thickBot="1" x14ac:dyDescent="0.25">
      <c r="B16" s="28" t="s">
        <v>15</v>
      </c>
      <c r="C16" s="1">
        <v>10</v>
      </c>
      <c r="D16" s="1">
        <v>18</v>
      </c>
      <c r="E16" s="1">
        <v>14</v>
      </c>
      <c r="F16" s="62">
        <v>17</v>
      </c>
      <c r="G16" s="62">
        <v>11</v>
      </c>
      <c r="H16" s="62">
        <v>20</v>
      </c>
      <c r="I16" s="62">
        <v>42</v>
      </c>
      <c r="J16" s="62">
        <v>18</v>
      </c>
    </row>
    <row r="17" spans="2:10" ht="17.100000000000001" customHeight="1" thickBot="1" x14ac:dyDescent="0.25">
      <c r="B17" s="28" t="s">
        <v>10</v>
      </c>
      <c r="C17" s="1">
        <v>77</v>
      </c>
      <c r="D17" s="1">
        <v>52</v>
      </c>
      <c r="E17" s="1">
        <v>39</v>
      </c>
      <c r="F17" s="62">
        <v>32</v>
      </c>
      <c r="G17" s="62">
        <v>54</v>
      </c>
      <c r="H17" s="62">
        <v>72</v>
      </c>
      <c r="I17" s="62">
        <v>86</v>
      </c>
      <c r="J17" s="62">
        <v>63</v>
      </c>
    </row>
    <row r="18" spans="2:10" ht="17.100000000000001" customHeight="1" thickBot="1" x14ac:dyDescent="0.25">
      <c r="B18" s="28" t="s">
        <v>100</v>
      </c>
      <c r="C18" s="1">
        <v>240</v>
      </c>
      <c r="D18" s="1">
        <v>406</v>
      </c>
      <c r="E18" s="1">
        <v>258</v>
      </c>
      <c r="F18" s="62">
        <v>285</v>
      </c>
      <c r="G18" s="62">
        <v>342</v>
      </c>
      <c r="H18" s="62">
        <v>299</v>
      </c>
      <c r="I18" s="62">
        <v>609</v>
      </c>
      <c r="J18" s="62">
        <v>532</v>
      </c>
    </row>
    <row r="19" spans="2:10" ht="17.100000000000001" customHeight="1" thickBot="1" x14ac:dyDescent="0.25">
      <c r="B19" s="28" t="s">
        <v>101</v>
      </c>
      <c r="C19" s="1">
        <v>32</v>
      </c>
      <c r="D19" s="1">
        <v>19</v>
      </c>
      <c r="E19" s="1">
        <v>17</v>
      </c>
      <c r="F19" s="62">
        <v>40</v>
      </c>
      <c r="G19" s="62">
        <v>24</v>
      </c>
      <c r="H19" s="62">
        <v>30</v>
      </c>
      <c r="I19" s="62">
        <v>51</v>
      </c>
      <c r="J19" s="62">
        <v>73</v>
      </c>
    </row>
    <row r="20" spans="2:10" ht="17.100000000000001" customHeight="1" thickBot="1" x14ac:dyDescent="0.25">
      <c r="B20" s="28" t="s">
        <v>102</v>
      </c>
      <c r="C20" s="1">
        <v>7</v>
      </c>
      <c r="D20" s="1">
        <v>6</v>
      </c>
      <c r="E20" s="1">
        <v>4</v>
      </c>
      <c r="F20" s="62">
        <v>8</v>
      </c>
      <c r="G20" s="62">
        <v>7</v>
      </c>
      <c r="H20" s="62">
        <v>3</v>
      </c>
      <c r="I20" s="62">
        <v>18</v>
      </c>
      <c r="J20" s="62">
        <v>10</v>
      </c>
    </row>
    <row r="21" spans="2:10" ht="17.100000000000001" customHeight="1" thickBot="1" x14ac:dyDescent="0.25">
      <c r="B21" s="28" t="s">
        <v>29</v>
      </c>
      <c r="C21" s="1">
        <v>93</v>
      </c>
      <c r="D21" s="1">
        <v>76</v>
      </c>
      <c r="E21" s="1">
        <v>48</v>
      </c>
      <c r="F21" s="62">
        <v>52</v>
      </c>
      <c r="G21" s="62">
        <v>64</v>
      </c>
      <c r="H21" s="62">
        <v>67</v>
      </c>
      <c r="I21" s="62">
        <v>95</v>
      </c>
      <c r="J21" s="62">
        <v>82</v>
      </c>
    </row>
    <row r="22" spans="2:10" ht="17.100000000000001" customHeight="1" thickBot="1" x14ac:dyDescent="0.25">
      <c r="B22" s="28" t="s">
        <v>11</v>
      </c>
      <c r="C22" s="1">
        <v>5</v>
      </c>
      <c r="D22" s="1">
        <v>5</v>
      </c>
      <c r="E22" s="1">
        <v>5</v>
      </c>
      <c r="F22" s="62">
        <v>1</v>
      </c>
      <c r="G22" s="62">
        <v>5</v>
      </c>
      <c r="H22" s="62">
        <v>4</v>
      </c>
      <c r="I22" s="62">
        <v>8</v>
      </c>
      <c r="J22" s="62">
        <v>8</v>
      </c>
    </row>
    <row r="23" spans="2:10" ht="17.100000000000001" customHeight="1" thickBot="1" x14ac:dyDescent="0.25">
      <c r="B23" s="49" t="s">
        <v>16</v>
      </c>
      <c r="C23" s="48">
        <v>1560</v>
      </c>
      <c r="D23" s="48">
        <f t="shared" ref="D23:F23" si="0">SUM(D6:D22)</f>
        <v>1481</v>
      </c>
      <c r="E23" s="48">
        <f t="shared" si="0"/>
        <v>1067</v>
      </c>
      <c r="F23" s="48">
        <f t="shared" si="0"/>
        <v>1266</v>
      </c>
      <c r="G23" s="48">
        <f>SUM(G6:G22)</f>
        <v>1420</v>
      </c>
      <c r="H23" s="48">
        <f>SUM(H6:H22)</f>
        <v>1510</v>
      </c>
      <c r="I23" s="48">
        <f>SUM(I6:I22)</f>
        <v>2377</v>
      </c>
      <c r="J23" s="48">
        <f>SUM(J6:J22)</f>
        <v>1746</v>
      </c>
    </row>
    <row r="24" spans="2:10" ht="30" customHeight="1" x14ac:dyDescent="0.2"/>
    <row r="25" spans="2:10" ht="36.75" customHeight="1" x14ac:dyDescent="0.2">
      <c r="B25" s="50"/>
      <c r="C25" s="50"/>
      <c r="D25" s="50"/>
      <c r="E25" s="50"/>
    </row>
    <row r="27" spans="2:10" ht="39" customHeight="1" x14ac:dyDescent="0.2">
      <c r="C27" s="27" t="s">
        <v>174</v>
      </c>
      <c r="D27" s="27" t="s">
        <v>179</v>
      </c>
      <c r="E27" s="27" t="s">
        <v>182</v>
      </c>
      <c r="F27" s="27" t="s">
        <v>189</v>
      </c>
    </row>
    <row r="28" spans="2:10" ht="17.100000000000001" customHeight="1" thickBot="1" x14ac:dyDescent="0.25">
      <c r="B28" s="28" t="s">
        <v>30</v>
      </c>
      <c r="C28" s="30">
        <f>+IF(C6&gt;0,(G6-C6)/C6,"-")</f>
        <v>-0.16766467065868262</v>
      </c>
      <c r="D28" s="30">
        <f>+IF(D6&gt;0,(H6-D6)/D6,"-")</f>
        <v>7.3770491803278687E-2</v>
      </c>
      <c r="E28" s="30">
        <f>+IF(E6&gt;0,(I6-E6)/E6,"-")</f>
        <v>1.5663716814159292</v>
      </c>
      <c r="F28" s="30">
        <f>+IF(F6&gt;0,(J6-F6)/F6,"-")</f>
        <v>1.1176470588235294</v>
      </c>
      <c r="G28" s="69"/>
      <c r="H28" s="69"/>
      <c r="I28" s="69"/>
      <c r="J28" s="69"/>
    </row>
    <row r="29" spans="2:10" ht="17.100000000000001" customHeight="1" thickBot="1" x14ac:dyDescent="0.25">
      <c r="B29" s="28" t="s">
        <v>31</v>
      </c>
      <c r="C29" s="30">
        <f t="shared" ref="C29:C45" si="1">+IF(C7&gt;0,(G7-C7)/C7,"-")</f>
        <v>-0.40909090909090912</v>
      </c>
      <c r="D29" s="30">
        <f t="shared" ref="D29:D45" si="2">+IF(D7&gt;0,(H7-D7)/D7,"-")</f>
        <v>0.25</v>
      </c>
      <c r="E29" s="30">
        <f t="shared" ref="E29:F45" si="3">+IF(E7&gt;0,(I7-E7)/E7,"-")</f>
        <v>0.47368421052631576</v>
      </c>
      <c r="F29" s="30">
        <f t="shared" si="3"/>
        <v>-8.8235294117647065E-2</v>
      </c>
      <c r="G29" s="69"/>
      <c r="H29" s="69"/>
      <c r="I29" s="69"/>
      <c r="J29" s="69"/>
    </row>
    <row r="30" spans="2:10" ht="17.100000000000001" customHeight="1" thickBot="1" x14ac:dyDescent="0.25">
      <c r="B30" s="28" t="s">
        <v>99</v>
      </c>
      <c r="C30" s="30">
        <f t="shared" si="1"/>
        <v>-0.16666666666666666</v>
      </c>
      <c r="D30" s="30">
        <f t="shared" si="2"/>
        <v>0</v>
      </c>
      <c r="E30" s="30">
        <f t="shared" si="3"/>
        <v>2.0769230769230771</v>
      </c>
      <c r="F30" s="30">
        <f t="shared" si="3"/>
        <v>-0.2857142857142857</v>
      </c>
      <c r="G30" s="69"/>
      <c r="H30" s="69"/>
      <c r="I30" s="69"/>
      <c r="J30" s="69"/>
    </row>
    <row r="31" spans="2:10" ht="17.100000000000001" customHeight="1" thickBot="1" x14ac:dyDescent="0.25">
      <c r="B31" s="28" t="s">
        <v>26</v>
      </c>
      <c r="C31" s="30">
        <f t="shared" si="1"/>
        <v>-0.46296296296296297</v>
      </c>
      <c r="D31" s="30">
        <f t="shared" si="2"/>
        <v>-0.19444444444444445</v>
      </c>
      <c r="E31" s="30">
        <f t="shared" si="3"/>
        <v>1.125</v>
      </c>
      <c r="F31" s="30">
        <f t="shared" si="3"/>
        <v>0.7857142857142857</v>
      </c>
      <c r="G31" s="69"/>
      <c r="H31" s="69"/>
      <c r="I31" s="69"/>
      <c r="J31" s="69"/>
    </row>
    <row r="32" spans="2:10" ht="17.100000000000001" customHeight="1" thickBot="1" x14ac:dyDescent="0.25">
      <c r="B32" s="28" t="s">
        <v>8</v>
      </c>
      <c r="C32" s="30">
        <f t="shared" si="1"/>
        <v>0.28000000000000003</v>
      </c>
      <c r="D32" s="30">
        <f t="shared" si="2"/>
        <v>0.26315789473684209</v>
      </c>
      <c r="E32" s="30">
        <f t="shared" si="3"/>
        <v>0.84</v>
      </c>
      <c r="F32" s="30">
        <f t="shared" si="3"/>
        <v>-0.14814814814814814</v>
      </c>
      <c r="G32" s="69"/>
      <c r="H32" s="69"/>
      <c r="I32" s="69"/>
      <c r="J32" s="69"/>
    </row>
    <row r="33" spans="1:23" ht="17.100000000000001" customHeight="1" thickBot="1" x14ac:dyDescent="0.25">
      <c r="B33" s="28" t="s">
        <v>9</v>
      </c>
      <c r="C33" s="30">
        <f t="shared" si="1"/>
        <v>0.75</v>
      </c>
      <c r="D33" s="30">
        <f t="shared" si="2"/>
        <v>1</v>
      </c>
      <c r="E33" s="30">
        <f t="shared" si="3"/>
        <v>0.5</v>
      </c>
      <c r="F33" s="30">
        <f t="shared" si="3"/>
        <v>-0.18181818181818182</v>
      </c>
      <c r="G33" s="69"/>
      <c r="H33" s="69"/>
      <c r="I33" s="69"/>
      <c r="J33" s="69"/>
    </row>
    <row r="34" spans="1:23" ht="17.100000000000001" customHeight="1" thickBot="1" x14ac:dyDescent="0.25">
      <c r="B34" s="28" t="s">
        <v>32</v>
      </c>
      <c r="C34" s="30">
        <f t="shared" si="1"/>
        <v>-0.54716981132075471</v>
      </c>
      <c r="D34" s="30">
        <f t="shared" si="2"/>
        <v>2.6315789473684209E-2</v>
      </c>
      <c r="E34" s="30">
        <f t="shared" si="3"/>
        <v>0.45945945945945948</v>
      </c>
      <c r="F34" s="30">
        <f t="shared" si="3"/>
        <v>0.70833333333333337</v>
      </c>
      <c r="G34" s="69"/>
      <c r="H34" s="69"/>
      <c r="I34" s="69"/>
      <c r="J34" s="69"/>
    </row>
    <row r="35" spans="1:23" ht="17.100000000000001" customHeight="1" thickBot="1" x14ac:dyDescent="0.25">
      <c r="B35" s="28" t="s">
        <v>28</v>
      </c>
      <c r="C35" s="30">
        <f t="shared" si="1"/>
        <v>-5.128205128205128E-2</v>
      </c>
      <c r="D35" s="30">
        <f t="shared" si="2"/>
        <v>0.19354838709677419</v>
      </c>
      <c r="E35" s="30">
        <f t="shared" si="3"/>
        <v>1.1666666666666667</v>
      </c>
      <c r="F35" s="30">
        <f t="shared" si="3"/>
        <v>0.1388888888888889</v>
      </c>
      <c r="G35" s="69"/>
      <c r="H35" s="69"/>
      <c r="I35" s="69"/>
      <c r="J35" s="69"/>
    </row>
    <row r="36" spans="1:23" ht="17.100000000000001" customHeight="1" thickBot="1" x14ac:dyDescent="0.25">
      <c r="B36" s="28" t="s">
        <v>18</v>
      </c>
      <c r="C36" s="30">
        <f t="shared" si="1"/>
        <v>-0.16627634660421545</v>
      </c>
      <c r="D36" s="30">
        <f t="shared" si="2"/>
        <v>0.11614730878186968</v>
      </c>
      <c r="E36" s="30">
        <f t="shared" si="3"/>
        <v>1.2672413793103448</v>
      </c>
      <c r="F36" s="30">
        <f t="shared" si="3"/>
        <v>-6.6066066066066062E-2</v>
      </c>
      <c r="G36" s="69"/>
      <c r="H36" s="69"/>
      <c r="I36" s="69"/>
      <c r="J36" s="69"/>
    </row>
    <row r="37" spans="1:23" ht="17.100000000000001" customHeight="1" thickBot="1" x14ac:dyDescent="0.25">
      <c r="B37" s="28" t="s">
        <v>27</v>
      </c>
      <c r="C37" s="30">
        <f t="shared" si="1"/>
        <v>-8.7649402390438252E-2</v>
      </c>
      <c r="D37" s="30">
        <f t="shared" si="2"/>
        <v>0.18834080717488788</v>
      </c>
      <c r="E37" s="30">
        <f t="shared" si="3"/>
        <v>0.96</v>
      </c>
      <c r="F37" s="30">
        <f t="shared" si="3"/>
        <v>-5.5555555555555552E-2</v>
      </c>
      <c r="G37" s="69"/>
      <c r="H37" s="69"/>
      <c r="I37" s="69"/>
      <c r="J37" s="69"/>
    </row>
    <row r="38" spans="1:23" ht="17.100000000000001" customHeight="1" thickBot="1" x14ac:dyDescent="0.25">
      <c r="B38" s="28" t="s">
        <v>15</v>
      </c>
      <c r="C38" s="30">
        <f t="shared" si="1"/>
        <v>0.1</v>
      </c>
      <c r="D38" s="30">
        <f t="shared" si="2"/>
        <v>0.1111111111111111</v>
      </c>
      <c r="E38" s="30">
        <f t="shared" si="3"/>
        <v>2</v>
      </c>
      <c r="F38" s="30">
        <f t="shared" si="3"/>
        <v>5.8823529411764705E-2</v>
      </c>
      <c r="G38" s="69"/>
      <c r="H38" s="69"/>
      <c r="I38" s="69"/>
      <c r="J38" s="69"/>
    </row>
    <row r="39" spans="1:23" ht="17.100000000000001" customHeight="1" thickBot="1" x14ac:dyDescent="0.25">
      <c r="B39" s="28" t="s">
        <v>10</v>
      </c>
      <c r="C39" s="30">
        <f t="shared" si="1"/>
        <v>-0.29870129870129869</v>
      </c>
      <c r="D39" s="30">
        <f t="shared" si="2"/>
        <v>0.38461538461538464</v>
      </c>
      <c r="E39" s="30">
        <f t="shared" si="3"/>
        <v>1.2051282051282051</v>
      </c>
      <c r="F39" s="30">
        <f t="shared" si="3"/>
        <v>0.96875</v>
      </c>
      <c r="G39" s="69"/>
      <c r="H39" s="69"/>
      <c r="I39" s="69"/>
      <c r="J39" s="69"/>
    </row>
    <row r="40" spans="1:23" ht="17.100000000000001" customHeight="1" thickBot="1" x14ac:dyDescent="0.25">
      <c r="B40" s="28" t="s">
        <v>100</v>
      </c>
      <c r="C40" s="30">
        <f t="shared" si="1"/>
        <v>0.42499999999999999</v>
      </c>
      <c r="D40" s="30">
        <f t="shared" si="2"/>
        <v>-0.26354679802955666</v>
      </c>
      <c r="E40" s="30">
        <f t="shared" si="3"/>
        <v>1.3604651162790697</v>
      </c>
      <c r="F40" s="30">
        <f t="shared" si="3"/>
        <v>0.8666666666666667</v>
      </c>
      <c r="G40" s="69"/>
      <c r="H40" s="69"/>
      <c r="I40" s="69"/>
      <c r="J40" s="69"/>
    </row>
    <row r="41" spans="1:23" ht="17.100000000000001" customHeight="1" thickBot="1" x14ac:dyDescent="0.25">
      <c r="B41" s="28" t="s">
        <v>101</v>
      </c>
      <c r="C41" s="30">
        <f t="shared" si="1"/>
        <v>-0.25</v>
      </c>
      <c r="D41" s="30">
        <f t="shared" si="2"/>
        <v>0.57894736842105265</v>
      </c>
      <c r="E41" s="30">
        <f t="shared" si="3"/>
        <v>2</v>
      </c>
      <c r="F41" s="30">
        <f t="shared" si="3"/>
        <v>0.82499999999999996</v>
      </c>
      <c r="G41" s="69"/>
      <c r="H41" s="69"/>
      <c r="I41" s="69"/>
      <c r="J41" s="69"/>
    </row>
    <row r="42" spans="1:23" ht="17.100000000000001" customHeight="1" thickBot="1" x14ac:dyDescent="0.25">
      <c r="B42" s="28" t="s">
        <v>102</v>
      </c>
      <c r="C42" s="30">
        <f t="shared" si="1"/>
        <v>0</v>
      </c>
      <c r="D42" s="30">
        <f t="shared" si="2"/>
        <v>-0.5</v>
      </c>
      <c r="E42" s="30">
        <f t="shared" si="3"/>
        <v>3.5</v>
      </c>
      <c r="F42" s="30">
        <f t="shared" si="3"/>
        <v>0.25</v>
      </c>
      <c r="G42" s="69"/>
      <c r="H42" s="69"/>
      <c r="I42" s="69"/>
      <c r="J42" s="69"/>
    </row>
    <row r="43" spans="1:23" ht="17.100000000000001" customHeight="1" thickBot="1" x14ac:dyDescent="0.25">
      <c r="B43" s="28" t="s">
        <v>29</v>
      </c>
      <c r="C43" s="30">
        <f t="shared" si="1"/>
        <v>-0.31182795698924731</v>
      </c>
      <c r="D43" s="30">
        <f t="shared" si="2"/>
        <v>-0.11842105263157894</v>
      </c>
      <c r="E43" s="30">
        <f t="shared" si="3"/>
        <v>0.97916666666666663</v>
      </c>
      <c r="F43" s="30">
        <f t="shared" si="3"/>
        <v>0.57692307692307687</v>
      </c>
      <c r="G43" s="69"/>
      <c r="H43" s="69"/>
      <c r="I43" s="69"/>
      <c r="J43" s="69"/>
    </row>
    <row r="44" spans="1:23" ht="17.100000000000001" customHeight="1" thickBot="1" x14ac:dyDescent="0.25">
      <c r="B44" s="28" t="s">
        <v>11</v>
      </c>
      <c r="C44" s="30">
        <f t="shared" si="1"/>
        <v>0</v>
      </c>
      <c r="D44" s="30">
        <f t="shared" si="2"/>
        <v>-0.2</v>
      </c>
      <c r="E44" s="30">
        <f t="shared" si="3"/>
        <v>0.6</v>
      </c>
      <c r="F44" s="30">
        <f t="shared" si="3"/>
        <v>7</v>
      </c>
      <c r="G44" s="69"/>
      <c r="H44" s="69"/>
      <c r="I44" s="69"/>
      <c r="J44" s="69"/>
    </row>
    <row r="45" spans="1:23" ht="17.100000000000001" customHeight="1" thickBot="1" x14ac:dyDescent="0.25">
      <c r="B45" s="49" t="s">
        <v>16</v>
      </c>
      <c r="C45" s="51">
        <f t="shared" si="1"/>
        <v>-8.9743589743589744E-2</v>
      </c>
      <c r="D45" s="51">
        <f t="shared" si="2"/>
        <v>1.9581363943281565E-2</v>
      </c>
      <c r="E45" s="51">
        <f t="shared" si="3"/>
        <v>1.2277413308341143</v>
      </c>
      <c r="F45" s="51">
        <f t="shared" si="3"/>
        <v>0.37914691943127959</v>
      </c>
      <c r="G45" s="69"/>
      <c r="H45" s="69"/>
      <c r="I45" s="69"/>
      <c r="J45" s="69"/>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20.25" customHeight="1" x14ac:dyDescent="0.2">
      <c r="A51" s="20"/>
      <c r="B51" s="20"/>
      <c r="C51" s="26" t="s">
        <v>110</v>
      </c>
      <c r="D51" s="26" t="s">
        <v>169</v>
      </c>
      <c r="E51" s="26" t="s">
        <v>170</v>
      </c>
      <c r="F51" s="47" t="s">
        <v>171</v>
      </c>
      <c r="G51" s="26" t="s">
        <v>172</v>
      </c>
      <c r="H51" s="26" t="s">
        <v>178</v>
      </c>
      <c r="I51" s="26" t="s">
        <v>181</v>
      </c>
      <c r="J51" s="26" t="s">
        <v>188</v>
      </c>
      <c r="K51" s="20"/>
      <c r="L51" s="20"/>
      <c r="M51" s="20"/>
      <c r="N51" s="20"/>
      <c r="O51" s="20"/>
      <c r="P51" s="20"/>
      <c r="Q51" s="20"/>
      <c r="R51" s="20"/>
      <c r="S51" s="20"/>
      <c r="T51" s="20">
        <v>2022</v>
      </c>
      <c r="U51" s="20"/>
      <c r="V51" s="20"/>
      <c r="W51" s="20"/>
    </row>
    <row r="52" spans="1:23" ht="15" thickBot="1" x14ac:dyDescent="0.25">
      <c r="A52" s="20"/>
      <c r="B52" s="28" t="s">
        <v>30</v>
      </c>
      <c r="C52" s="67">
        <v>1.9323816835672925</v>
      </c>
      <c r="D52" s="67">
        <v>1.4116800323066447</v>
      </c>
      <c r="E52" s="67">
        <v>1.3075397020545152</v>
      </c>
      <c r="F52" s="67">
        <v>1.3769665888892682</v>
      </c>
      <c r="G52" s="67">
        <f>+G6/$T52*100000</f>
        <v>1.6047324599278676</v>
      </c>
      <c r="H52" s="67">
        <f>+H6/$T52*100000</f>
        <v>1.5123737571982063</v>
      </c>
      <c r="I52" s="67">
        <f>+I6/$T52*100000</f>
        <v>3.3480029739502282</v>
      </c>
      <c r="J52" s="67">
        <f>+J6/$T52*100000</f>
        <v>2.9092991359843361</v>
      </c>
      <c r="K52" s="20"/>
      <c r="L52" s="20"/>
      <c r="M52" s="20"/>
      <c r="N52" s="20"/>
      <c r="O52" s="20"/>
      <c r="P52" s="20"/>
      <c r="Q52" s="20"/>
      <c r="R52" s="20">
        <v>8635689</v>
      </c>
      <c r="S52" s="20">
        <v>8642185</v>
      </c>
      <c r="T52" s="20">
        <v>8661880</v>
      </c>
      <c r="U52" s="20"/>
      <c r="V52" s="20"/>
      <c r="W52" s="20"/>
    </row>
    <row r="53" spans="1:23" ht="15" thickBot="1" x14ac:dyDescent="0.25">
      <c r="A53" s="20"/>
      <c r="B53" s="28" t="s">
        <v>31</v>
      </c>
      <c r="C53" s="67">
        <v>3.3175973658276914</v>
      </c>
      <c r="D53" s="67">
        <v>2.111198323708531</v>
      </c>
      <c r="E53" s="67">
        <v>1.4325988625165031</v>
      </c>
      <c r="F53" s="67">
        <v>2.5635979645032165</v>
      </c>
      <c r="G53" s="67">
        <f t="shared" ref="G53:I69" si="4">+G7/$T53*100000</f>
        <v>1.9617577953464087</v>
      </c>
      <c r="H53" s="67">
        <f t="shared" si="4"/>
        <v>2.6408278014278581</v>
      </c>
      <c r="I53" s="67">
        <f t="shared" si="4"/>
        <v>2.112662241142286</v>
      </c>
      <c r="J53" s="67">
        <f t="shared" ref="J53" si="5">+J7/$T53*100000</f>
        <v>2.3390189098361027</v>
      </c>
      <c r="K53" s="20"/>
      <c r="L53" s="20"/>
      <c r="M53" s="20"/>
      <c r="N53" s="20"/>
      <c r="O53" s="20"/>
      <c r="P53" s="20"/>
      <c r="Q53" s="20"/>
      <c r="R53" s="20">
        <v>1329391</v>
      </c>
      <c r="S53" s="20">
        <v>1326261</v>
      </c>
      <c r="T53" s="20">
        <v>1325342</v>
      </c>
      <c r="U53" s="20"/>
      <c r="V53" s="20"/>
      <c r="W53" s="20"/>
    </row>
    <row r="54" spans="1:23" ht="15" thickBot="1" x14ac:dyDescent="0.25">
      <c r="A54" s="20"/>
      <c r="B54" s="28" t="s">
        <v>99</v>
      </c>
      <c r="C54" s="67">
        <v>2.3720290336353718</v>
      </c>
      <c r="D54" s="67">
        <v>2.273194490567231</v>
      </c>
      <c r="E54" s="67">
        <v>1.2848490598858264</v>
      </c>
      <c r="F54" s="67">
        <v>2.0755254044309503</v>
      </c>
      <c r="G54" s="67">
        <f t="shared" si="4"/>
        <v>1.9910423006891993</v>
      </c>
      <c r="H54" s="67">
        <f t="shared" si="4"/>
        <v>2.289698645792579</v>
      </c>
      <c r="I54" s="67">
        <f t="shared" si="4"/>
        <v>3.9820846013783986</v>
      </c>
      <c r="J54" s="67">
        <f t="shared" ref="J54" si="6">+J8/$T54*100000</f>
        <v>1.4932817255168993</v>
      </c>
      <c r="K54" s="20"/>
      <c r="L54" s="20"/>
      <c r="M54" s="20"/>
      <c r="N54" s="20"/>
      <c r="O54" s="20"/>
      <c r="P54" s="20"/>
      <c r="Q54" s="20"/>
      <c r="R54" s="20">
        <v>1018784</v>
      </c>
      <c r="S54" s="20">
        <v>1011792</v>
      </c>
      <c r="T54" s="20">
        <v>1004499</v>
      </c>
      <c r="U54" s="20"/>
      <c r="V54" s="20"/>
      <c r="W54" s="20"/>
    </row>
    <row r="55" spans="1:23" ht="15" thickBot="1" x14ac:dyDescent="0.25">
      <c r="A55" s="20"/>
      <c r="B55" s="28" t="s">
        <v>26</v>
      </c>
      <c r="C55" s="67">
        <v>4.6035491659050916</v>
      </c>
      <c r="D55" s="67">
        <v>3.0690327772700607</v>
      </c>
      <c r="E55" s="67">
        <v>2.0460218515133741</v>
      </c>
      <c r="F55" s="67">
        <v>2.3870254934322701</v>
      </c>
      <c r="G55" s="67">
        <f t="shared" si="4"/>
        <v>2.4654538900611604</v>
      </c>
      <c r="H55" s="67">
        <f t="shared" si="4"/>
        <v>2.4654538900611604</v>
      </c>
      <c r="I55" s="67">
        <f t="shared" si="4"/>
        <v>4.3357982204523857</v>
      </c>
      <c r="J55" s="67">
        <f t="shared" ref="J55" si="7">+J9/$T55*100000</f>
        <v>4.2507825690709655</v>
      </c>
      <c r="K55" s="20"/>
      <c r="L55" s="20"/>
      <c r="M55" s="20"/>
      <c r="N55" s="20"/>
      <c r="O55" s="20"/>
      <c r="P55" s="20"/>
      <c r="Q55" s="20"/>
      <c r="R55" s="20">
        <v>1171543</v>
      </c>
      <c r="S55" s="20">
        <v>1173008</v>
      </c>
      <c r="T55" s="20">
        <v>1176254</v>
      </c>
      <c r="U55" s="20"/>
      <c r="V55" s="20"/>
      <c r="W55" s="20"/>
    </row>
    <row r="56" spans="1:23" ht="15" thickBot="1" x14ac:dyDescent="0.25">
      <c r="A56" s="20"/>
      <c r="B56" s="28" t="s">
        <v>8</v>
      </c>
      <c r="C56" s="67">
        <v>1.150512852609179</v>
      </c>
      <c r="D56" s="67">
        <v>1.7487795359659521</v>
      </c>
      <c r="E56" s="67">
        <v>1.150512852609179</v>
      </c>
      <c r="F56" s="67">
        <v>1.2425538808179133</v>
      </c>
      <c r="G56" s="67">
        <f t="shared" si="4"/>
        <v>1.4703098494218925</v>
      </c>
      <c r="H56" s="67">
        <f t="shared" si="4"/>
        <v>2.2054647741328388</v>
      </c>
      <c r="I56" s="67">
        <f t="shared" si="4"/>
        <v>2.1135704085439704</v>
      </c>
      <c r="J56" s="67">
        <f t="shared" ref="J56" si="8">+J10/$T56*100000</f>
        <v>1.0567852042719852</v>
      </c>
      <c r="K56" s="20"/>
      <c r="L56" s="20"/>
      <c r="M56" s="20"/>
      <c r="N56" s="20"/>
      <c r="O56" s="20"/>
      <c r="P56" s="20"/>
      <c r="Q56" s="20"/>
      <c r="R56" s="20">
        <v>2175952</v>
      </c>
      <c r="S56" s="20">
        <v>2172944</v>
      </c>
      <c r="T56" s="20">
        <v>2176412</v>
      </c>
      <c r="U56" s="20"/>
      <c r="V56" s="20"/>
      <c r="W56" s="20"/>
    </row>
    <row r="57" spans="1:23" ht="15" thickBot="1" x14ac:dyDescent="0.25">
      <c r="A57" s="20"/>
      <c r="B57" s="28" t="s">
        <v>9</v>
      </c>
      <c r="C57" s="67">
        <v>2.0530121966032913</v>
      </c>
      <c r="D57" s="67">
        <v>1.1975904480185866</v>
      </c>
      <c r="E57" s="67">
        <v>1.3686747977355276</v>
      </c>
      <c r="F57" s="67">
        <v>1.8819278468863505</v>
      </c>
      <c r="G57" s="67">
        <f t="shared" si="4"/>
        <v>3.5883818448383695</v>
      </c>
      <c r="H57" s="67">
        <f t="shared" si="4"/>
        <v>2.3922545632255794</v>
      </c>
      <c r="I57" s="67">
        <f t="shared" si="4"/>
        <v>2.0505039113362109</v>
      </c>
      <c r="J57" s="67">
        <f t="shared" ref="J57" si="9">+J11/$T57*100000</f>
        <v>1.537877933502158</v>
      </c>
      <c r="K57" s="20"/>
      <c r="L57" s="20"/>
      <c r="M57" s="20"/>
      <c r="N57" s="20"/>
      <c r="O57" s="20"/>
      <c r="P57" s="20"/>
      <c r="Q57" s="20"/>
      <c r="R57" s="20">
        <v>582905</v>
      </c>
      <c r="S57" s="20">
        <v>584507</v>
      </c>
      <c r="T57" s="20">
        <v>585222</v>
      </c>
      <c r="U57" s="20"/>
      <c r="V57" s="20"/>
      <c r="W57" s="20"/>
    </row>
    <row r="58" spans="1:23" ht="15" thickBot="1" x14ac:dyDescent="0.25">
      <c r="A58" s="20"/>
      <c r="B58" s="28" t="s">
        <v>176</v>
      </c>
      <c r="C58" s="67">
        <v>2.2239575618543443</v>
      </c>
      <c r="D58" s="67">
        <v>1.5945356103861335</v>
      </c>
      <c r="E58" s="67">
        <v>1.5525741469549195</v>
      </c>
      <c r="F58" s="67">
        <v>1.007075122349137</v>
      </c>
      <c r="G58" s="67">
        <f t="shared" si="4"/>
        <v>1.0126308825415686</v>
      </c>
      <c r="H58" s="67">
        <f t="shared" si="4"/>
        <v>1.6455251841300487</v>
      </c>
      <c r="I58" s="67">
        <f t="shared" si="4"/>
        <v>2.2784194857185294</v>
      </c>
      <c r="J58" s="67">
        <f t="shared" ref="J58" si="10">+J12/$T58*100000</f>
        <v>1.7299110910085127</v>
      </c>
      <c r="K58" s="20"/>
      <c r="L58" s="20"/>
      <c r="M58" s="20"/>
      <c r="N58" s="20"/>
      <c r="O58" s="20"/>
      <c r="P58" s="20"/>
      <c r="Q58" s="20"/>
      <c r="R58" s="20">
        <v>2394918</v>
      </c>
      <c r="S58" s="20">
        <v>2383139</v>
      </c>
      <c r="T58" s="20">
        <v>2370064</v>
      </c>
      <c r="U58" s="20"/>
      <c r="V58" s="20"/>
      <c r="W58" s="20"/>
    </row>
    <row r="59" spans="1:23" ht="15" thickBot="1" x14ac:dyDescent="0.25">
      <c r="A59" s="20"/>
      <c r="B59" s="28" t="s">
        <v>28</v>
      </c>
      <c r="C59" s="67">
        <v>1.9028455835929823</v>
      </c>
      <c r="D59" s="67">
        <v>1.5125182843944218</v>
      </c>
      <c r="E59" s="67">
        <v>1.756472846393522</v>
      </c>
      <c r="F59" s="67">
        <v>1.756472846393522</v>
      </c>
      <c r="G59" s="67">
        <f t="shared" si="4"/>
        <v>1.8029493327381976</v>
      </c>
      <c r="H59" s="67">
        <f t="shared" si="4"/>
        <v>1.8029493327381976</v>
      </c>
      <c r="I59" s="67">
        <f t="shared" si="4"/>
        <v>3.8008121068534977</v>
      </c>
      <c r="J59" s="67">
        <f t="shared" ref="J59" si="11">+J13/$T59*100000</f>
        <v>1.9978627741153001</v>
      </c>
      <c r="K59" s="20"/>
      <c r="L59" s="20"/>
      <c r="M59" s="20"/>
      <c r="N59" s="20"/>
      <c r="O59" s="20"/>
      <c r="P59" s="20"/>
      <c r="Q59" s="20"/>
      <c r="R59" s="20">
        <v>2045221</v>
      </c>
      <c r="S59" s="20">
        <v>2049562</v>
      </c>
      <c r="T59" s="20">
        <v>2052193</v>
      </c>
      <c r="U59" s="20"/>
      <c r="V59" s="20"/>
      <c r="W59" s="20"/>
    </row>
    <row r="60" spans="1:23" ht="15" thickBot="1" x14ac:dyDescent="0.25">
      <c r="A60" s="20"/>
      <c r="B60" s="28" t="s">
        <v>18</v>
      </c>
      <c r="C60" s="67">
        <v>5.5001943745506132</v>
      </c>
      <c r="D60" s="67">
        <v>4.5469990965254485</v>
      </c>
      <c r="E60" s="67">
        <v>2.9883960067815978</v>
      </c>
      <c r="F60" s="67">
        <v>4.289378751113242</v>
      </c>
      <c r="G60" s="67">
        <f t="shared" si="4"/>
        <v>4.5738942161051952</v>
      </c>
      <c r="H60" s="67">
        <f t="shared" si="4"/>
        <v>5.0621188796220418</v>
      </c>
      <c r="I60" s="67">
        <f t="shared" si="4"/>
        <v>6.7580571844700366</v>
      </c>
      <c r="J60" s="67">
        <f t="shared" ref="J60" si="12">+J14/$T60*100000</f>
        <v>3.995733430361561</v>
      </c>
      <c r="K60" s="20"/>
      <c r="L60" s="20"/>
      <c r="M60" s="20"/>
      <c r="N60" s="20"/>
      <c r="O60" s="20"/>
      <c r="P60" s="20"/>
      <c r="Q60" s="20"/>
      <c r="R60" s="20">
        <v>7780479</v>
      </c>
      <c r="S60" s="20">
        <v>7763362</v>
      </c>
      <c r="T60" s="20">
        <v>7783302</v>
      </c>
      <c r="U60" s="20"/>
      <c r="V60" s="20"/>
      <c r="W60" s="20"/>
    </row>
    <row r="61" spans="1:23" ht="15" thickBot="1" x14ac:dyDescent="0.25">
      <c r="A61" s="20"/>
      <c r="B61" s="28" t="s">
        <v>177</v>
      </c>
      <c r="C61" s="67">
        <v>4.9623003563761996</v>
      </c>
      <c r="D61" s="67">
        <v>4.4087369700075403</v>
      </c>
      <c r="E61" s="67">
        <v>3.4597711648041236</v>
      </c>
      <c r="F61" s="67">
        <v>3.9144839464640939</v>
      </c>
      <c r="G61" s="67">
        <f t="shared" si="4"/>
        <v>4.4982762173386348</v>
      </c>
      <c r="H61" s="67">
        <f t="shared" si="4"/>
        <v>5.2054288104573727</v>
      </c>
      <c r="I61" s="67">
        <f t="shared" si="4"/>
        <v>6.7375927622146374</v>
      </c>
      <c r="J61" s="67">
        <f t="shared" ref="J61" si="13">+J15/$T61*100000</f>
        <v>3.6732648587001084</v>
      </c>
      <c r="K61" s="20"/>
      <c r="L61" s="20"/>
      <c r="M61" s="20"/>
      <c r="N61" s="20"/>
      <c r="O61" s="20"/>
      <c r="P61" s="20"/>
      <c r="Q61" s="20"/>
      <c r="R61" s="20">
        <v>5057353</v>
      </c>
      <c r="S61" s="20">
        <v>5058138</v>
      </c>
      <c r="T61" s="20">
        <v>5090839</v>
      </c>
      <c r="U61" s="20"/>
      <c r="V61" s="20"/>
      <c r="W61" s="20"/>
    </row>
    <row r="62" spans="1:23" ht="15" thickBot="1" x14ac:dyDescent="0.25">
      <c r="A62" s="20"/>
      <c r="B62" s="28" t="s">
        <v>15</v>
      </c>
      <c r="C62" s="67">
        <v>0.94384054380316773</v>
      </c>
      <c r="D62" s="67">
        <v>1.698912978845702</v>
      </c>
      <c r="E62" s="67">
        <v>1.3213767613244347</v>
      </c>
      <c r="F62" s="67">
        <v>1.6045289244653853</v>
      </c>
      <c r="G62" s="67">
        <f t="shared" si="4"/>
        <v>1.0434007275348709</v>
      </c>
      <c r="H62" s="67">
        <f t="shared" si="4"/>
        <v>1.8970922318815835</v>
      </c>
      <c r="I62" s="67">
        <f t="shared" si="4"/>
        <v>3.9838936869513257</v>
      </c>
      <c r="J62" s="67">
        <f t="shared" ref="J62" si="14">+J16/$T62*100000</f>
        <v>1.7073830086934252</v>
      </c>
      <c r="K62" s="20"/>
      <c r="L62" s="20"/>
      <c r="M62" s="20"/>
      <c r="N62" s="20"/>
      <c r="O62" s="20"/>
      <c r="P62" s="20"/>
      <c r="Q62" s="20"/>
      <c r="R62" s="20">
        <v>1063987</v>
      </c>
      <c r="S62" s="20">
        <v>1059501</v>
      </c>
      <c r="T62" s="20">
        <v>1054245</v>
      </c>
      <c r="U62" s="20"/>
      <c r="V62" s="20"/>
      <c r="W62" s="20"/>
    </row>
    <row r="63" spans="1:23" ht="15" thickBot="1" x14ac:dyDescent="0.25">
      <c r="A63" s="20"/>
      <c r="B63" s="28" t="s">
        <v>10</v>
      </c>
      <c r="C63" s="67">
        <v>2.8564592147704908</v>
      </c>
      <c r="D63" s="67">
        <v>1.9290373917930588</v>
      </c>
      <c r="E63" s="67">
        <v>1.4467780438447941</v>
      </c>
      <c r="F63" s="67">
        <v>1.187099933411113</v>
      </c>
      <c r="G63" s="67">
        <f t="shared" si="4"/>
        <v>2.0080679708696274</v>
      </c>
      <c r="H63" s="67">
        <f t="shared" si="4"/>
        <v>2.6774239611595032</v>
      </c>
      <c r="I63" s="67">
        <f t="shared" si="4"/>
        <v>3.1980341758294064</v>
      </c>
      <c r="J63" s="67">
        <f t="shared" ref="J63" si="15">+J17/$T63*100000</f>
        <v>2.3427459660145651</v>
      </c>
      <c r="K63" s="20"/>
      <c r="L63" s="20"/>
      <c r="M63" s="20"/>
      <c r="N63" s="20"/>
      <c r="O63" s="20"/>
      <c r="P63" s="20"/>
      <c r="Q63" s="20"/>
      <c r="R63" s="20">
        <v>2701819</v>
      </c>
      <c r="S63" s="20">
        <v>2695645</v>
      </c>
      <c r="T63" s="20">
        <v>2689152</v>
      </c>
      <c r="U63" s="20"/>
      <c r="V63" s="20"/>
      <c r="W63" s="20"/>
    </row>
    <row r="64" spans="1:23" ht="15" thickBot="1" x14ac:dyDescent="0.25">
      <c r="A64" s="20"/>
      <c r="B64" s="28" t="s">
        <v>100</v>
      </c>
      <c r="C64" s="67">
        <v>3.5548967146977648</v>
      </c>
      <c r="D64" s="67">
        <v>6.0137002756970528</v>
      </c>
      <c r="E64" s="67">
        <v>3.8215139683000969</v>
      </c>
      <c r="F64" s="67">
        <v>4.2214398487035956</v>
      </c>
      <c r="G64" s="67">
        <f t="shared" si="4"/>
        <v>5.070831509613229</v>
      </c>
      <c r="H64" s="67">
        <f t="shared" si="4"/>
        <v>4.4332708227320339</v>
      </c>
      <c r="I64" s="67">
        <f t="shared" si="4"/>
        <v>9.0296385653639071</v>
      </c>
      <c r="J64" s="67">
        <f t="shared" ref="J64" si="16">+J18/$T64*100000</f>
        <v>7.8879601260650221</v>
      </c>
      <c r="K64" s="20"/>
      <c r="L64" s="20"/>
      <c r="M64" s="20"/>
      <c r="N64" s="20"/>
      <c r="O64" s="20"/>
      <c r="P64" s="20"/>
      <c r="Q64" s="20"/>
      <c r="R64" s="20">
        <v>6779888</v>
      </c>
      <c r="S64" s="20">
        <v>6751251</v>
      </c>
      <c r="T64" s="20">
        <v>6744456</v>
      </c>
      <c r="U64" s="20"/>
      <c r="V64" s="20"/>
      <c r="W64" s="20"/>
    </row>
    <row r="65" spans="1:23" ht="15" thickBot="1" x14ac:dyDescent="0.25">
      <c r="A65" s="20"/>
      <c r="B65" s="28" t="s">
        <v>101</v>
      </c>
      <c r="C65" s="67">
        <v>2.1073622015612918</v>
      </c>
      <c r="D65" s="67">
        <v>1.251246307177017</v>
      </c>
      <c r="E65" s="67">
        <v>1.1195361695794364</v>
      </c>
      <c r="F65" s="67">
        <v>2.6342027519516149</v>
      </c>
      <c r="G65" s="67">
        <f t="shared" si="4"/>
        <v>1.5671535072569003</v>
      </c>
      <c r="H65" s="67">
        <f t="shared" si="4"/>
        <v>1.9589418840711255</v>
      </c>
      <c r="I65" s="67">
        <f t="shared" si="4"/>
        <v>3.3302012029209132</v>
      </c>
      <c r="J65" s="67">
        <f t="shared" ref="J65" si="17">+J19/$T65*100000</f>
        <v>4.7667585845730711</v>
      </c>
      <c r="K65" s="20"/>
      <c r="L65" s="20"/>
      <c r="M65" s="20"/>
      <c r="N65" s="20"/>
      <c r="O65" s="20"/>
      <c r="P65" s="20"/>
      <c r="Q65" s="20"/>
      <c r="R65" s="20">
        <v>1511251</v>
      </c>
      <c r="S65" s="20">
        <v>1518486</v>
      </c>
      <c r="T65" s="20">
        <v>1531439</v>
      </c>
      <c r="U65" s="20"/>
      <c r="V65" s="20"/>
      <c r="W65" s="20"/>
    </row>
    <row r="66" spans="1:23" ht="15" thickBot="1" x14ac:dyDescent="0.25">
      <c r="A66" s="20"/>
      <c r="B66" s="28" t="s">
        <v>102</v>
      </c>
      <c r="C66" s="67">
        <v>1.058141872639021</v>
      </c>
      <c r="D66" s="67">
        <v>0.90697874797630362</v>
      </c>
      <c r="E66" s="67">
        <v>0.60465249865086912</v>
      </c>
      <c r="F66" s="67">
        <v>1.2093049973017382</v>
      </c>
      <c r="G66" s="67">
        <f t="shared" si="4"/>
        <v>1.0548332459328644</v>
      </c>
      <c r="H66" s="67">
        <f t="shared" si="4"/>
        <v>0.45207139111408473</v>
      </c>
      <c r="I66" s="67">
        <f t="shared" si="4"/>
        <v>2.7124283466845083</v>
      </c>
      <c r="J66" s="67">
        <f t="shared" ref="J66" si="18">+J20/$T66*100000</f>
        <v>1.506904637046949</v>
      </c>
      <c r="K66" s="20"/>
      <c r="L66" s="20"/>
      <c r="M66" s="20"/>
      <c r="N66" s="20"/>
      <c r="O66" s="20"/>
      <c r="P66" s="20"/>
      <c r="Q66" s="20"/>
      <c r="R66" s="20">
        <v>661197</v>
      </c>
      <c r="S66" s="20">
        <v>661537</v>
      </c>
      <c r="T66" s="20">
        <v>663612</v>
      </c>
      <c r="U66" s="20"/>
      <c r="V66" s="20"/>
      <c r="W66" s="20"/>
    </row>
    <row r="67" spans="1:23" ht="15" thickBot="1" x14ac:dyDescent="0.25">
      <c r="A67" s="20"/>
      <c r="B67" s="28" t="s">
        <v>29</v>
      </c>
      <c r="C67" s="67">
        <v>4.200555286308493</v>
      </c>
      <c r="D67" s="67">
        <v>3.4327118468757583</v>
      </c>
      <c r="E67" s="67">
        <v>2.1680285348688999</v>
      </c>
      <c r="F67" s="67">
        <v>2.3486975794413083</v>
      </c>
      <c r="G67" s="67">
        <f t="shared" si="4"/>
        <v>2.8995999911199752</v>
      </c>
      <c r="H67" s="67">
        <f t="shared" si="4"/>
        <v>3.0355187407037239</v>
      </c>
      <c r="I67" s="67">
        <f t="shared" si="4"/>
        <v>4.3040937368187127</v>
      </c>
      <c r="J67" s="67">
        <f t="shared" ref="J67" si="19">+J21/$T67*100000</f>
        <v>3.7151124886224678</v>
      </c>
      <c r="K67" s="20"/>
      <c r="L67" s="20"/>
      <c r="M67" s="20"/>
      <c r="N67" s="20"/>
      <c r="O67" s="20"/>
      <c r="P67" s="20"/>
      <c r="Q67" s="20"/>
      <c r="R67" s="20">
        <v>2220504</v>
      </c>
      <c r="S67" s="20">
        <v>2213993</v>
      </c>
      <c r="T67" s="20">
        <v>2207201</v>
      </c>
      <c r="U67" s="20"/>
      <c r="V67" s="20"/>
      <c r="W67" s="20"/>
    </row>
    <row r="68" spans="1:23" ht="15" thickBot="1" x14ac:dyDescent="0.25">
      <c r="A68" s="20"/>
      <c r="B68" s="28" t="s">
        <v>11</v>
      </c>
      <c r="C68" s="67">
        <v>1.5634967291648425</v>
      </c>
      <c r="D68" s="67">
        <v>1.5634967291648425</v>
      </c>
      <c r="E68" s="67">
        <v>1.5634967291648425</v>
      </c>
      <c r="F68" s="67">
        <v>0.31269934583296854</v>
      </c>
      <c r="G68" s="67">
        <f t="shared" si="4"/>
        <v>1.5650187019734885</v>
      </c>
      <c r="H68" s="67">
        <f t="shared" si="4"/>
        <v>1.252014961578791</v>
      </c>
      <c r="I68" s="67">
        <f t="shared" si="4"/>
        <v>2.504029923157582</v>
      </c>
      <c r="J68" s="67">
        <f t="shared" ref="J68" si="20">+J22/$T68*100000</f>
        <v>2.504029923157582</v>
      </c>
      <c r="K68" s="20"/>
      <c r="L68" s="20"/>
      <c r="M68" s="20"/>
      <c r="N68" s="20"/>
      <c r="O68" s="20"/>
      <c r="P68" s="20"/>
      <c r="Q68" s="20"/>
      <c r="R68" s="20">
        <v>319914</v>
      </c>
      <c r="S68" s="20">
        <v>319796</v>
      </c>
      <c r="T68" s="20">
        <v>319485</v>
      </c>
      <c r="U68" s="20"/>
      <c r="V68" s="20"/>
      <c r="W68" s="20"/>
    </row>
    <row r="69" spans="1:23" ht="15" thickBot="1" x14ac:dyDescent="0.25">
      <c r="A69" s="20"/>
      <c r="B69" s="49" t="s">
        <v>16</v>
      </c>
      <c r="C69" s="68">
        <v>3.2921736359063196</v>
      </c>
      <c r="D69" s="68">
        <v>3.1254545863956795</v>
      </c>
      <c r="E69" s="68">
        <v>2.2517623522513097</v>
      </c>
      <c r="F69" s="68">
        <v>2.671725527600898</v>
      </c>
      <c r="G69" s="68">
        <f t="shared" si="4"/>
        <v>2.9935324730918849</v>
      </c>
      <c r="H69" s="68">
        <f t="shared" si="4"/>
        <v>3.1832634044850323</v>
      </c>
      <c r="I69" s="68">
        <f t="shared" si="4"/>
        <v>5.0110047102390221</v>
      </c>
      <c r="J69" s="68">
        <f t="shared" ref="J69" si="21">+J23/$T69*100000</f>
        <v>3.680780069027064</v>
      </c>
      <c r="K69" s="20"/>
      <c r="L69" s="20"/>
      <c r="M69" s="20"/>
      <c r="N69" s="20"/>
      <c r="O69" s="20"/>
      <c r="P69" s="20"/>
      <c r="Q69" s="20"/>
      <c r="R69" s="20">
        <v>47450795</v>
      </c>
      <c r="S69" s="20">
        <v>47385107</v>
      </c>
      <c r="T69" s="20">
        <v>47435597</v>
      </c>
      <c r="U69" s="20"/>
      <c r="V69" s="20"/>
      <c r="W69" s="20"/>
    </row>
    <row r="70" spans="1:23" ht="13.5" thickBot="1" x14ac:dyDescent="0.25">
      <c r="A70" s="20"/>
      <c r="B70" s="20"/>
      <c r="C70" s="67"/>
      <c r="D70" s="67"/>
      <c r="E70" s="67"/>
      <c r="F70" s="67"/>
      <c r="G70" s="67"/>
      <c r="H70" s="20"/>
      <c r="I70" s="20"/>
      <c r="J70" s="20"/>
      <c r="K70" s="20"/>
      <c r="L70" s="20"/>
      <c r="M70" s="20"/>
      <c r="N70" s="20"/>
      <c r="O70" s="20"/>
      <c r="P70" s="20"/>
      <c r="Q70" s="20"/>
      <c r="R70" s="20"/>
      <c r="S70" s="20"/>
      <c r="T70" s="20"/>
      <c r="U70" s="20"/>
      <c r="V70" s="20"/>
      <c r="W70" s="20"/>
    </row>
    <row r="71" spans="1:23" ht="13.5" thickBot="1" x14ac:dyDescent="0.25">
      <c r="A71" s="20"/>
      <c r="B71" s="20"/>
      <c r="C71" s="67"/>
      <c r="D71" s="67"/>
      <c r="E71" s="67"/>
      <c r="F71" s="67"/>
      <c r="G71" s="67"/>
      <c r="H71" s="20"/>
      <c r="I71" s="20"/>
      <c r="J71" s="20"/>
      <c r="K71" s="20"/>
      <c r="L71" s="20"/>
      <c r="M71" s="20"/>
      <c r="N71" s="20"/>
      <c r="O71" s="20"/>
      <c r="P71" s="20"/>
      <c r="Q71" s="20"/>
      <c r="R71" s="20"/>
      <c r="S71" s="20"/>
      <c r="T71" s="20"/>
      <c r="U71" s="20"/>
      <c r="V71" s="20"/>
      <c r="W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W51"/>
  <sheetViews>
    <sheetView topLeftCell="A3" workbookViewId="0">
      <selection activeCell="T16" sqref="T16"/>
    </sheetView>
  </sheetViews>
  <sheetFormatPr baseColWidth="10" defaultRowHeight="12.75" x14ac:dyDescent="0.2"/>
  <cols>
    <col min="1" max="1" width="8.7109375" style="1" customWidth="1"/>
    <col min="2" max="2" width="33.85546875" style="1" customWidth="1"/>
    <col min="3" max="12" width="12.28515625" style="1" customWidth="1"/>
    <col min="13" max="13" width="0.140625" style="1" customWidth="1"/>
    <col min="14" max="14" width="12.28515625" style="1" hidden="1" customWidth="1"/>
    <col min="15" max="15" width="0.140625" style="1" hidden="1" customWidth="1"/>
    <col min="16" max="98" width="12.28515625" style="1" customWidth="1"/>
    <col min="99" max="16384" width="11.42578125" style="1"/>
  </cols>
  <sheetData>
    <row r="1" spans="2:4" ht="15" x14ac:dyDescent="0.2">
      <c r="C1" s="23"/>
      <c r="D1" s="23"/>
    </row>
    <row r="2" spans="2:4" ht="40.5" customHeight="1" x14ac:dyDescent="0.2">
      <c r="B2" s="21"/>
      <c r="C2" s="25"/>
      <c r="D2" s="23"/>
    </row>
    <row r="3" spans="2:4" s="22" customFormat="1" ht="28.5" customHeight="1" x14ac:dyDescent="0.2">
      <c r="B3" s="39"/>
      <c r="C3" s="36"/>
    </row>
    <row r="5" spans="2:4" ht="39" customHeight="1" x14ac:dyDescent="0.2">
      <c r="C5" s="27" t="s">
        <v>181</v>
      </c>
      <c r="D5" s="27" t="s">
        <v>188</v>
      </c>
    </row>
    <row r="6" spans="2:4" ht="17.100000000000001" customHeight="1" thickBot="1" x14ac:dyDescent="0.25">
      <c r="B6" s="28" t="s">
        <v>30</v>
      </c>
      <c r="C6" s="62">
        <v>234</v>
      </c>
      <c r="D6" s="62">
        <v>1012</v>
      </c>
    </row>
    <row r="7" spans="2:4" ht="17.100000000000001" customHeight="1" thickBot="1" x14ac:dyDescent="0.25">
      <c r="B7" s="28" t="s">
        <v>31</v>
      </c>
      <c r="C7" s="62">
        <v>53</v>
      </c>
      <c r="D7" s="62">
        <v>161</v>
      </c>
    </row>
    <row r="8" spans="2:4" ht="17.100000000000001" customHeight="1" thickBot="1" x14ac:dyDescent="0.25">
      <c r="B8" s="28" t="s">
        <v>99</v>
      </c>
      <c r="C8" s="62">
        <v>23</v>
      </c>
      <c r="D8" s="62">
        <v>118</v>
      </c>
    </row>
    <row r="9" spans="2:4" ht="17.100000000000001" customHeight="1" thickBot="1" x14ac:dyDescent="0.25">
      <c r="B9" s="28" t="s">
        <v>26</v>
      </c>
      <c r="C9" s="62">
        <v>24</v>
      </c>
      <c r="D9" s="62">
        <v>114</v>
      </c>
    </row>
    <row r="10" spans="2:4" ht="17.100000000000001" customHeight="1" thickBot="1" x14ac:dyDescent="0.25">
      <c r="B10" s="28" t="s">
        <v>8</v>
      </c>
      <c r="C10" s="62">
        <v>81</v>
      </c>
      <c r="D10" s="62">
        <v>397</v>
      </c>
    </row>
    <row r="11" spans="2:4" ht="17.100000000000001" customHeight="1" thickBot="1" x14ac:dyDescent="0.25">
      <c r="B11" s="28" t="s">
        <v>9</v>
      </c>
      <c r="C11" s="62">
        <v>14</v>
      </c>
      <c r="D11" s="62">
        <v>62</v>
      </c>
    </row>
    <row r="12" spans="2:4" ht="17.100000000000001" customHeight="1" thickBot="1" x14ac:dyDescent="0.25">
      <c r="B12" s="28" t="s">
        <v>32</v>
      </c>
      <c r="C12" s="62">
        <v>43</v>
      </c>
      <c r="D12" s="62">
        <v>163</v>
      </c>
    </row>
    <row r="13" spans="2:4" ht="17.100000000000001" customHeight="1" thickBot="1" x14ac:dyDescent="0.25">
      <c r="B13" s="28" t="s">
        <v>28</v>
      </c>
      <c r="C13" s="62">
        <v>48</v>
      </c>
      <c r="D13" s="62">
        <v>194</v>
      </c>
    </row>
    <row r="14" spans="2:4" ht="17.100000000000001" customHeight="1" thickBot="1" x14ac:dyDescent="0.25">
      <c r="B14" s="28" t="s">
        <v>18</v>
      </c>
      <c r="C14" s="62">
        <v>191</v>
      </c>
      <c r="D14" s="62">
        <v>1593</v>
      </c>
    </row>
    <row r="15" spans="2:4" ht="17.100000000000001" customHeight="1" thickBot="1" x14ac:dyDescent="0.25">
      <c r="B15" s="28" t="s">
        <v>27</v>
      </c>
      <c r="C15" s="62">
        <v>112</v>
      </c>
      <c r="D15" s="62">
        <v>791</v>
      </c>
    </row>
    <row r="16" spans="2:4" ht="17.100000000000001" customHeight="1" thickBot="1" x14ac:dyDescent="0.25">
      <c r="B16" s="28" t="s">
        <v>15</v>
      </c>
      <c r="C16" s="62">
        <v>13</v>
      </c>
      <c r="D16" s="62">
        <v>93</v>
      </c>
    </row>
    <row r="17" spans="1:23" ht="17.100000000000001" customHeight="1" thickBot="1" x14ac:dyDescent="0.25">
      <c r="B17" s="28" t="s">
        <v>10</v>
      </c>
      <c r="C17" s="62">
        <v>75</v>
      </c>
      <c r="D17" s="62">
        <v>295</v>
      </c>
    </row>
    <row r="18" spans="1:23" ht="17.100000000000001" customHeight="1" thickBot="1" x14ac:dyDescent="0.25">
      <c r="B18" s="28" t="s">
        <v>100</v>
      </c>
      <c r="C18" s="62">
        <v>62</v>
      </c>
      <c r="D18" s="62">
        <v>961</v>
      </c>
    </row>
    <row r="19" spans="1:23" ht="17.100000000000001" customHeight="1" thickBot="1" x14ac:dyDescent="0.25">
      <c r="B19" s="28" t="s">
        <v>101</v>
      </c>
      <c r="C19" s="62">
        <v>8</v>
      </c>
      <c r="D19" s="62">
        <v>185</v>
      </c>
    </row>
    <row r="20" spans="1:23" ht="17.100000000000001" customHeight="1" thickBot="1" x14ac:dyDescent="0.25">
      <c r="B20" s="28" t="s">
        <v>102</v>
      </c>
      <c r="C20" s="62">
        <v>10</v>
      </c>
      <c r="D20" s="62">
        <v>63</v>
      </c>
    </row>
    <row r="21" spans="1:23" ht="17.100000000000001" customHeight="1" thickBot="1" x14ac:dyDescent="0.25">
      <c r="B21" s="28" t="s">
        <v>29</v>
      </c>
      <c r="C21" s="62">
        <v>5</v>
      </c>
      <c r="D21" s="62">
        <v>150</v>
      </c>
    </row>
    <row r="22" spans="1:23" ht="17.100000000000001" customHeight="1" thickBot="1" x14ac:dyDescent="0.25">
      <c r="B22" s="28" t="s">
        <v>11</v>
      </c>
      <c r="C22" s="62">
        <v>16</v>
      </c>
      <c r="D22" s="62">
        <v>33</v>
      </c>
    </row>
    <row r="23" spans="1:23" ht="17.100000000000001" customHeight="1" thickBot="1" x14ac:dyDescent="0.25">
      <c r="B23" s="49" t="s">
        <v>16</v>
      </c>
      <c r="C23" s="48">
        <f>SUM(C6:C22)</f>
        <v>1012</v>
      </c>
      <c r="D23" s="48">
        <f>SUM(D6:D22)</f>
        <v>6385</v>
      </c>
    </row>
    <row r="24" spans="1:23" ht="17.100000000000001" customHeight="1" x14ac:dyDescent="0.2">
      <c r="B24" s="70"/>
    </row>
    <row r="25" spans="1:23" ht="17.100000000000001" customHeight="1" x14ac:dyDescent="0.2">
      <c r="B25" s="70"/>
    </row>
    <row r="26" spans="1:23" ht="17.100000000000001" customHeight="1" x14ac:dyDescent="0.2">
      <c r="B26" s="70"/>
    </row>
    <row r="28" spans="1:23" x14ac:dyDescent="0.2">
      <c r="A28" s="20"/>
      <c r="B28" s="20"/>
      <c r="C28" s="20"/>
      <c r="D28" s="20"/>
      <c r="E28" s="20"/>
      <c r="F28" s="20"/>
      <c r="G28" s="20"/>
      <c r="H28" s="20"/>
      <c r="I28" s="20"/>
      <c r="J28" s="20"/>
      <c r="K28" s="20"/>
      <c r="L28" s="20"/>
      <c r="M28" s="20"/>
      <c r="N28" s="20"/>
      <c r="O28" s="20"/>
      <c r="P28" s="20"/>
      <c r="Q28" s="20"/>
      <c r="R28" s="20"/>
      <c r="S28" s="20"/>
      <c r="T28" s="20"/>
      <c r="U28" s="20"/>
      <c r="V28" s="20"/>
      <c r="W28" s="20"/>
    </row>
    <row r="29" spans="1:23" x14ac:dyDescent="0.2">
      <c r="A29" s="20"/>
      <c r="B29" s="20"/>
      <c r="C29" s="20"/>
      <c r="D29" s="20"/>
      <c r="E29" s="20"/>
      <c r="F29" s="20"/>
      <c r="G29" s="20"/>
      <c r="H29" s="20"/>
      <c r="I29" s="20"/>
      <c r="J29" s="20"/>
      <c r="K29" s="20"/>
      <c r="L29" s="20"/>
      <c r="M29" s="20"/>
      <c r="N29" s="20"/>
      <c r="O29" s="20"/>
      <c r="P29" s="20"/>
      <c r="Q29" s="20"/>
      <c r="R29" s="20"/>
      <c r="S29" s="20"/>
      <c r="T29" s="20"/>
      <c r="U29" s="20"/>
      <c r="V29" s="20"/>
      <c r="W29" s="20"/>
    </row>
    <row r="30" spans="1:23" x14ac:dyDescent="0.2">
      <c r="A30" s="20"/>
      <c r="B30" s="20"/>
      <c r="C30" s="20"/>
      <c r="D30" s="20"/>
      <c r="E30" s="20"/>
      <c r="F30" s="20"/>
      <c r="G30" s="20"/>
      <c r="H30" s="20"/>
      <c r="I30" s="20"/>
      <c r="J30" s="20"/>
      <c r="K30" s="20"/>
      <c r="L30" s="20"/>
      <c r="M30" s="20"/>
      <c r="N30" s="20"/>
      <c r="O30" s="20"/>
      <c r="P30" s="20"/>
      <c r="Q30" s="20"/>
      <c r="R30" s="20"/>
      <c r="S30" s="20"/>
      <c r="T30" s="20"/>
      <c r="U30" s="20"/>
      <c r="V30" s="20"/>
      <c r="W30" s="20"/>
    </row>
    <row r="31" spans="1:23" ht="20.25" customHeight="1" x14ac:dyDescent="0.2">
      <c r="A31" s="20"/>
      <c r="B31" s="20"/>
      <c r="C31" s="26" t="s">
        <v>181</v>
      </c>
      <c r="D31" s="26" t="s">
        <v>188</v>
      </c>
      <c r="E31" s="20"/>
      <c r="F31" s="20"/>
      <c r="G31" s="20"/>
      <c r="H31" s="20"/>
      <c r="I31" s="20"/>
      <c r="J31" s="20"/>
      <c r="K31" s="20"/>
      <c r="L31" s="20"/>
      <c r="M31" s="20"/>
      <c r="N31" s="20"/>
      <c r="O31" s="20">
        <v>2022</v>
      </c>
      <c r="P31" s="20"/>
      <c r="Q31" s="20"/>
      <c r="R31" s="20"/>
    </row>
    <row r="32" spans="1:23" ht="15" thickBot="1" x14ac:dyDescent="0.25">
      <c r="A32" s="20"/>
      <c r="B32" s="28" t="s">
        <v>30</v>
      </c>
      <c r="C32" s="67">
        <f t="shared" ref="C32:D49" si="0">+C6/$O32*100000</f>
        <v>2.7014920548425976</v>
      </c>
      <c r="D32" s="67">
        <f t="shared" si="0"/>
        <v>11.683375895302175</v>
      </c>
      <c r="E32" s="20"/>
      <c r="F32" s="20"/>
      <c r="G32" s="20"/>
      <c r="H32" s="20"/>
      <c r="I32" s="20"/>
      <c r="J32" s="20"/>
      <c r="K32" s="20"/>
      <c r="L32" s="20"/>
      <c r="M32" s="20">
        <v>8635689</v>
      </c>
      <c r="N32" s="20">
        <v>8642185</v>
      </c>
      <c r="O32" s="20">
        <v>8661880</v>
      </c>
      <c r="P32" s="20"/>
      <c r="Q32" s="20"/>
      <c r="R32" s="20"/>
    </row>
    <row r="33" spans="1:18" ht="15" thickBot="1" x14ac:dyDescent="0.25">
      <c r="A33" s="20"/>
      <c r="B33" s="28" t="s">
        <v>31</v>
      </c>
      <c r="C33" s="67">
        <f t="shared" si="0"/>
        <v>3.998967813590756</v>
      </c>
      <c r="D33" s="67">
        <f t="shared" si="0"/>
        <v>12.147807886568145</v>
      </c>
      <c r="E33" s="20"/>
      <c r="F33" s="20"/>
      <c r="G33" s="20"/>
      <c r="H33" s="20"/>
      <c r="I33" s="20"/>
      <c r="J33" s="20"/>
      <c r="K33" s="20"/>
      <c r="L33" s="20"/>
      <c r="M33" s="20">
        <v>1329391</v>
      </c>
      <c r="N33" s="20">
        <v>1326261</v>
      </c>
      <c r="O33" s="20">
        <v>1325342</v>
      </c>
      <c r="P33" s="20"/>
      <c r="Q33" s="20"/>
      <c r="R33" s="20"/>
    </row>
    <row r="34" spans="1:18" ht="15" thickBot="1" x14ac:dyDescent="0.25">
      <c r="A34" s="20"/>
      <c r="B34" s="28" t="s">
        <v>99</v>
      </c>
      <c r="C34" s="67">
        <f t="shared" si="0"/>
        <v>2.289698645792579</v>
      </c>
      <c r="D34" s="67">
        <f t="shared" si="0"/>
        <v>11.747149574066276</v>
      </c>
      <c r="E34" s="20"/>
      <c r="F34" s="20"/>
      <c r="G34" s="20"/>
      <c r="H34" s="20"/>
      <c r="I34" s="20"/>
      <c r="J34" s="20"/>
      <c r="K34" s="20"/>
      <c r="L34" s="20"/>
      <c r="M34" s="20">
        <v>1018784</v>
      </c>
      <c r="N34" s="20">
        <v>1011792</v>
      </c>
      <c r="O34" s="20">
        <v>1004499</v>
      </c>
      <c r="P34" s="20"/>
      <c r="Q34" s="20"/>
      <c r="R34" s="20"/>
    </row>
    <row r="35" spans="1:18" ht="15" thickBot="1" x14ac:dyDescent="0.25">
      <c r="A35" s="20"/>
      <c r="B35" s="28" t="s">
        <v>26</v>
      </c>
      <c r="C35" s="67">
        <f t="shared" si="0"/>
        <v>2.0403756331540639</v>
      </c>
      <c r="D35" s="67">
        <f t="shared" si="0"/>
        <v>9.6917842574818032</v>
      </c>
      <c r="E35" s="20"/>
      <c r="F35" s="20"/>
      <c r="G35" s="20"/>
      <c r="H35" s="20"/>
      <c r="I35" s="20"/>
      <c r="J35" s="20"/>
      <c r="K35" s="20"/>
      <c r="L35" s="20"/>
      <c r="M35" s="20">
        <v>1171543</v>
      </c>
      <c r="N35" s="20">
        <v>1173008</v>
      </c>
      <c r="O35" s="20">
        <v>1176254</v>
      </c>
      <c r="P35" s="20"/>
      <c r="Q35" s="20"/>
      <c r="R35" s="20"/>
    </row>
    <row r="36" spans="1:18" ht="15" thickBot="1" x14ac:dyDescent="0.25">
      <c r="A36" s="20"/>
      <c r="B36" s="28" t="s">
        <v>8</v>
      </c>
      <c r="C36" s="67">
        <f t="shared" si="0"/>
        <v>3.7217218063491653</v>
      </c>
      <c r="D36" s="67">
        <f t="shared" si="0"/>
        <v>18.241031569390355</v>
      </c>
      <c r="E36" s="20"/>
      <c r="F36" s="20"/>
      <c r="G36" s="20"/>
      <c r="H36" s="20"/>
      <c r="I36" s="20"/>
      <c r="J36" s="20"/>
      <c r="K36" s="20"/>
      <c r="L36" s="20"/>
      <c r="M36" s="20">
        <v>2175952</v>
      </c>
      <c r="N36" s="20">
        <v>2172944</v>
      </c>
      <c r="O36" s="20">
        <v>2176412</v>
      </c>
      <c r="P36" s="20"/>
      <c r="Q36" s="20"/>
      <c r="R36" s="20"/>
    </row>
    <row r="37" spans="1:18" ht="15" thickBot="1" x14ac:dyDescent="0.25">
      <c r="A37" s="20"/>
      <c r="B37" s="28" t="s">
        <v>9</v>
      </c>
      <c r="C37" s="67">
        <f t="shared" si="0"/>
        <v>2.3922545632255794</v>
      </c>
      <c r="D37" s="67">
        <f t="shared" si="0"/>
        <v>10.594270208570423</v>
      </c>
      <c r="E37" s="20"/>
      <c r="F37" s="20"/>
      <c r="G37" s="20"/>
      <c r="H37" s="20"/>
      <c r="I37" s="20"/>
      <c r="J37" s="20"/>
      <c r="K37" s="20"/>
      <c r="L37" s="20"/>
      <c r="M37" s="20">
        <v>582905</v>
      </c>
      <c r="N37" s="20">
        <v>584507</v>
      </c>
      <c r="O37" s="20">
        <v>585222</v>
      </c>
      <c r="P37" s="20"/>
      <c r="Q37" s="20"/>
      <c r="R37" s="20"/>
    </row>
    <row r="38" spans="1:18" ht="15" thickBot="1" x14ac:dyDescent="0.25">
      <c r="A38" s="20"/>
      <c r="B38" s="28" t="s">
        <v>176</v>
      </c>
      <c r="C38" s="67">
        <f t="shared" si="0"/>
        <v>1.8142969978869767</v>
      </c>
      <c r="D38" s="67">
        <f t="shared" si="0"/>
        <v>6.8774514105948192</v>
      </c>
      <c r="E38" s="20"/>
      <c r="F38" s="20"/>
      <c r="G38" s="20"/>
      <c r="H38" s="20"/>
      <c r="I38" s="20"/>
      <c r="J38" s="20"/>
      <c r="K38" s="20"/>
      <c r="L38" s="20"/>
      <c r="M38" s="20">
        <v>2394918</v>
      </c>
      <c r="N38" s="20">
        <v>2383139</v>
      </c>
      <c r="O38" s="20">
        <v>2370064</v>
      </c>
      <c r="P38" s="20"/>
      <c r="Q38" s="20"/>
      <c r="R38" s="20"/>
    </row>
    <row r="39" spans="1:18" ht="15" thickBot="1" x14ac:dyDescent="0.25">
      <c r="A39" s="20"/>
      <c r="B39" s="28" t="s">
        <v>28</v>
      </c>
      <c r="C39" s="67">
        <f t="shared" si="0"/>
        <v>2.3389612965252291</v>
      </c>
      <c r="D39" s="67">
        <f t="shared" si="0"/>
        <v>9.4533019067894681</v>
      </c>
      <c r="E39" s="20"/>
      <c r="F39" s="20"/>
      <c r="G39" s="20"/>
      <c r="H39" s="20"/>
      <c r="I39" s="20"/>
      <c r="J39" s="20"/>
      <c r="K39" s="20"/>
      <c r="L39" s="20"/>
      <c r="M39" s="20">
        <v>2045221</v>
      </c>
      <c r="N39" s="20">
        <v>2049562</v>
      </c>
      <c r="O39" s="20">
        <v>2052193</v>
      </c>
      <c r="P39" s="20"/>
      <c r="Q39" s="20"/>
      <c r="R39" s="20"/>
    </row>
    <row r="40" spans="1:18" ht="15" thickBot="1" x14ac:dyDescent="0.25">
      <c r="A40" s="20"/>
      <c r="B40" s="28" t="s">
        <v>18</v>
      </c>
      <c r="C40" s="67">
        <f t="shared" si="0"/>
        <v>2.4539713350452033</v>
      </c>
      <c r="D40" s="67">
        <f t="shared" si="0"/>
        <v>20.466891815324651</v>
      </c>
      <c r="E40" s="20"/>
      <c r="F40" s="20"/>
      <c r="G40" s="20"/>
      <c r="H40" s="20"/>
      <c r="I40" s="20"/>
      <c r="J40" s="20"/>
      <c r="K40" s="20"/>
      <c r="L40" s="20"/>
      <c r="M40" s="20">
        <v>7780479</v>
      </c>
      <c r="N40" s="20">
        <v>7763362</v>
      </c>
      <c r="O40" s="20">
        <v>7783302</v>
      </c>
      <c r="P40" s="20"/>
      <c r="Q40" s="20"/>
      <c r="R40" s="20"/>
    </row>
    <row r="41" spans="1:18" ht="15" thickBot="1" x14ac:dyDescent="0.25">
      <c r="A41" s="20"/>
      <c r="B41" s="28" t="s">
        <v>177</v>
      </c>
      <c r="C41" s="67">
        <f t="shared" si="0"/>
        <v>2.2000302897027386</v>
      </c>
      <c r="D41" s="67">
        <f t="shared" si="0"/>
        <v>15.537713921025592</v>
      </c>
      <c r="E41" s="20"/>
      <c r="F41" s="20"/>
      <c r="G41" s="20"/>
      <c r="H41" s="20"/>
      <c r="I41" s="20"/>
      <c r="J41" s="20"/>
      <c r="K41" s="20"/>
      <c r="L41" s="20"/>
      <c r="M41" s="20">
        <v>5057353</v>
      </c>
      <c r="N41" s="20">
        <v>5058138</v>
      </c>
      <c r="O41" s="20">
        <v>5090839</v>
      </c>
      <c r="P41" s="20"/>
      <c r="Q41" s="20"/>
      <c r="R41" s="20"/>
    </row>
    <row r="42" spans="1:18" ht="15" thickBot="1" x14ac:dyDescent="0.25">
      <c r="A42" s="20"/>
      <c r="B42" s="28" t="s">
        <v>15</v>
      </c>
      <c r="C42" s="67">
        <f t="shared" si="0"/>
        <v>1.2331099507230294</v>
      </c>
      <c r="D42" s="67">
        <f t="shared" si="0"/>
        <v>8.8214788782493638</v>
      </c>
      <c r="E42" s="20"/>
      <c r="F42" s="20"/>
      <c r="G42" s="20"/>
      <c r="H42" s="20"/>
      <c r="I42" s="20"/>
      <c r="J42" s="20"/>
      <c r="K42" s="20"/>
      <c r="L42" s="20"/>
      <c r="M42" s="20">
        <v>1063987</v>
      </c>
      <c r="N42" s="20">
        <v>1059501</v>
      </c>
      <c r="O42" s="20">
        <v>1054245</v>
      </c>
      <c r="P42" s="20"/>
      <c r="Q42" s="20"/>
      <c r="R42" s="20"/>
    </row>
    <row r="43" spans="1:18" ht="15" thickBot="1" x14ac:dyDescent="0.25">
      <c r="A43" s="20"/>
      <c r="B43" s="28" t="s">
        <v>10</v>
      </c>
      <c r="C43" s="67">
        <f t="shared" si="0"/>
        <v>2.7889832928744824</v>
      </c>
      <c r="D43" s="67">
        <f t="shared" si="0"/>
        <v>10.970000951972965</v>
      </c>
      <c r="E43" s="20"/>
      <c r="F43" s="20"/>
      <c r="G43" s="20"/>
      <c r="H43" s="20"/>
      <c r="I43" s="20"/>
      <c r="J43" s="20"/>
      <c r="K43" s="20"/>
      <c r="L43" s="20"/>
      <c r="M43" s="20">
        <v>2701819</v>
      </c>
      <c r="N43" s="20">
        <v>2695645</v>
      </c>
      <c r="O43" s="20">
        <v>2689152</v>
      </c>
      <c r="P43" s="20"/>
      <c r="Q43" s="20"/>
      <c r="R43" s="20"/>
    </row>
    <row r="44" spans="1:18" ht="15" thickBot="1" x14ac:dyDescent="0.25">
      <c r="A44" s="20"/>
      <c r="B44" s="28" t="s">
        <v>100</v>
      </c>
      <c r="C44" s="67">
        <f t="shared" si="0"/>
        <v>0.91927354852637488</v>
      </c>
      <c r="D44" s="67">
        <f t="shared" si="0"/>
        <v>14.24874000215881</v>
      </c>
      <c r="E44" s="20"/>
      <c r="F44" s="20"/>
      <c r="G44" s="20"/>
      <c r="H44" s="20"/>
      <c r="I44" s="20"/>
      <c r="J44" s="20"/>
      <c r="K44" s="20"/>
      <c r="L44" s="20"/>
      <c r="M44" s="20">
        <v>6779888</v>
      </c>
      <c r="N44" s="20">
        <v>6751251</v>
      </c>
      <c r="O44" s="20">
        <v>6744456</v>
      </c>
      <c r="P44" s="20"/>
      <c r="Q44" s="20"/>
      <c r="R44" s="20"/>
    </row>
    <row r="45" spans="1:18" ht="15" thickBot="1" x14ac:dyDescent="0.25">
      <c r="A45" s="20"/>
      <c r="B45" s="28" t="s">
        <v>101</v>
      </c>
      <c r="C45" s="67">
        <f t="shared" si="0"/>
        <v>0.52238450241896672</v>
      </c>
      <c r="D45" s="67">
        <f t="shared" si="0"/>
        <v>12.080141618438606</v>
      </c>
      <c r="E45" s="20"/>
      <c r="F45" s="20"/>
      <c r="G45" s="20"/>
      <c r="H45" s="20"/>
      <c r="I45" s="20"/>
      <c r="J45" s="20"/>
      <c r="K45" s="20"/>
      <c r="L45" s="20"/>
      <c r="M45" s="20">
        <v>1511251</v>
      </c>
      <c r="N45" s="20">
        <v>1518486</v>
      </c>
      <c r="O45" s="20">
        <v>1531439</v>
      </c>
      <c r="P45" s="20"/>
      <c r="Q45" s="20"/>
      <c r="R45" s="20"/>
    </row>
    <row r="46" spans="1:18" ht="15" thickBot="1" x14ac:dyDescent="0.25">
      <c r="A46" s="20"/>
      <c r="B46" s="28" t="s">
        <v>102</v>
      </c>
      <c r="C46" s="67">
        <f t="shared" si="0"/>
        <v>1.506904637046949</v>
      </c>
      <c r="D46" s="67">
        <f t="shared" si="0"/>
        <v>9.4934992133957792</v>
      </c>
      <c r="E46" s="20"/>
      <c r="F46" s="20"/>
      <c r="G46" s="20"/>
      <c r="H46" s="20"/>
      <c r="I46" s="20"/>
      <c r="J46" s="20"/>
      <c r="K46" s="20"/>
      <c r="L46" s="20"/>
      <c r="M46" s="20">
        <v>661197</v>
      </c>
      <c r="N46" s="20">
        <v>661537</v>
      </c>
      <c r="O46" s="20">
        <v>663612</v>
      </c>
      <c r="P46" s="20"/>
      <c r="Q46" s="20"/>
      <c r="R46" s="20"/>
    </row>
    <row r="47" spans="1:18" ht="15" thickBot="1" x14ac:dyDescent="0.25">
      <c r="A47" s="20"/>
      <c r="B47" s="28" t="s">
        <v>29</v>
      </c>
      <c r="C47" s="67">
        <f t="shared" si="0"/>
        <v>0.22653124930624804</v>
      </c>
      <c r="D47" s="67">
        <f t="shared" si="0"/>
        <v>6.7959374791874421</v>
      </c>
      <c r="E47" s="20"/>
      <c r="F47" s="20"/>
      <c r="G47" s="20"/>
      <c r="H47" s="20"/>
      <c r="I47" s="20"/>
      <c r="J47" s="20"/>
      <c r="K47" s="20"/>
      <c r="L47" s="20"/>
      <c r="M47" s="20">
        <v>2220504</v>
      </c>
      <c r="N47" s="20">
        <v>2213993</v>
      </c>
      <c r="O47" s="20">
        <v>2207201</v>
      </c>
      <c r="P47" s="20"/>
      <c r="Q47" s="20"/>
      <c r="R47" s="20"/>
    </row>
    <row r="48" spans="1:18" ht="15" thickBot="1" x14ac:dyDescent="0.25">
      <c r="A48" s="20"/>
      <c r="B48" s="28" t="s">
        <v>11</v>
      </c>
      <c r="C48" s="67">
        <f t="shared" si="0"/>
        <v>5.008059846315164</v>
      </c>
      <c r="D48" s="67">
        <f t="shared" si="0"/>
        <v>10.329123433025025</v>
      </c>
      <c r="E48" s="20"/>
      <c r="F48" s="20"/>
      <c r="G48" s="20"/>
      <c r="H48" s="20"/>
      <c r="I48" s="20"/>
      <c r="J48" s="20"/>
      <c r="K48" s="20"/>
      <c r="L48" s="20"/>
      <c r="M48" s="20">
        <v>319914</v>
      </c>
      <c r="N48" s="20">
        <v>319796</v>
      </c>
      <c r="O48" s="20">
        <v>319485</v>
      </c>
      <c r="P48" s="20"/>
      <c r="Q48" s="20"/>
      <c r="R48" s="20"/>
    </row>
    <row r="49" spans="1:23" ht="15" thickBot="1" x14ac:dyDescent="0.25">
      <c r="A49" s="20"/>
      <c r="B49" s="49" t="s">
        <v>16</v>
      </c>
      <c r="C49" s="68">
        <f t="shared" si="0"/>
        <v>2.133418917442949</v>
      </c>
      <c r="D49" s="68">
        <f t="shared" si="0"/>
        <v>13.460355521613861</v>
      </c>
      <c r="E49" s="20"/>
      <c r="F49" s="20"/>
      <c r="G49" s="20"/>
      <c r="H49" s="20"/>
      <c r="I49" s="20"/>
      <c r="J49" s="20"/>
      <c r="K49" s="20"/>
      <c r="L49" s="20"/>
      <c r="M49" s="20">
        <v>47450795</v>
      </c>
      <c r="N49" s="20">
        <v>47385107</v>
      </c>
      <c r="O49" s="20">
        <v>47435597</v>
      </c>
      <c r="P49" s="20"/>
      <c r="Q49" s="20"/>
      <c r="R49" s="20"/>
    </row>
    <row r="50" spans="1:23" ht="13.5" thickBot="1" x14ac:dyDescent="0.25">
      <c r="A50" s="20"/>
      <c r="B50" s="20"/>
      <c r="C50" s="67"/>
      <c r="D50" s="67"/>
      <c r="E50" s="67"/>
      <c r="F50" s="67"/>
      <c r="G50" s="67"/>
      <c r="H50" s="20"/>
      <c r="I50" s="20"/>
      <c r="J50" s="20"/>
      <c r="K50" s="20"/>
      <c r="L50" s="20"/>
      <c r="M50" s="20"/>
      <c r="N50" s="20"/>
      <c r="O50" s="20"/>
      <c r="P50" s="20"/>
      <c r="Q50" s="20"/>
      <c r="R50" s="20"/>
      <c r="S50" s="20"/>
      <c r="T50" s="20"/>
      <c r="U50" s="20"/>
      <c r="V50" s="20"/>
      <c r="W50" s="20"/>
    </row>
    <row r="51" spans="1:23" ht="13.5" thickBot="1" x14ac:dyDescent="0.25">
      <c r="A51" s="20"/>
      <c r="B51" s="20"/>
      <c r="C51" s="67"/>
      <c r="D51" s="67"/>
      <c r="E51" s="67"/>
      <c r="F51" s="67"/>
      <c r="G51" s="67"/>
      <c r="H51" s="20"/>
      <c r="I51" s="20"/>
      <c r="J51" s="20"/>
      <c r="K51" s="20"/>
      <c r="L51" s="20"/>
      <c r="M51" s="20"/>
      <c r="N51" s="20"/>
      <c r="O51" s="20"/>
      <c r="P51" s="20"/>
      <c r="Q51" s="20"/>
      <c r="R51" s="20"/>
      <c r="S51" s="20"/>
      <c r="T51" s="20"/>
      <c r="U51" s="20"/>
      <c r="V51" s="20"/>
      <c r="W51" s="2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1" customWidth="1"/>
    <col min="2" max="2" width="33.85546875" style="1" customWidth="1"/>
    <col min="3" max="13" width="12.28515625" style="1" customWidth="1"/>
    <col min="14" max="14" width="29.7109375" style="1" customWidth="1"/>
    <col min="15" max="16" width="12.28515625" style="1" customWidth="1"/>
    <col min="17" max="17" width="14.42578125" style="1" customWidth="1"/>
    <col min="18" max="18" width="0.140625" style="1" hidden="1" customWidth="1"/>
    <col min="19" max="19" width="1.28515625" style="1" hidden="1" customWidth="1"/>
    <col min="20" max="20" width="0.140625" style="1" hidden="1" customWidth="1"/>
    <col min="21" max="21" width="7.140625" style="1" customWidth="1"/>
    <col min="22" max="98" width="12.28515625" style="1" customWidth="1"/>
    <col min="99"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7" t="s">
        <v>110</v>
      </c>
      <c r="D5" s="27" t="s">
        <v>169</v>
      </c>
      <c r="E5" s="27" t="s">
        <v>170</v>
      </c>
      <c r="F5" s="47" t="s">
        <v>171</v>
      </c>
      <c r="G5" s="27" t="s">
        <v>172</v>
      </c>
      <c r="H5" s="27" t="s">
        <v>178</v>
      </c>
      <c r="I5" s="27" t="s">
        <v>181</v>
      </c>
      <c r="J5" s="27" t="s">
        <v>188</v>
      </c>
    </row>
    <row r="6" spans="2:10" ht="17.100000000000001" customHeight="1" thickBot="1" x14ac:dyDescent="0.25">
      <c r="B6" s="28" t="s">
        <v>30</v>
      </c>
      <c r="C6" s="29">
        <v>87</v>
      </c>
      <c r="D6" s="29">
        <v>64</v>
      </c>
      <c r="E6" s="29">
        <v>76</v>
      </c>
      <c r="F6" s="62">
        <v>90</v>
      </c>
      <c r="G6" s="62">
        <v>122</v>
      </c>
      <c r="H6" s="62">
        <v>132</v>
      </c>
      <c r="I6" s="62">
        <v>115</v>
      </c>
      <c r="J6" s="62">
        <v>80</v>
      </c>
    </row>
    <row r="7" spans="2:10" ht="17.100000000000001" customHeight="1" thickBot="1" x14ac:dyDescent="0.25">
      <c r="B7" s="28" t="s">
        <v>31</v>
      </c>
      <c r="C7" s="58">
        <v>9</v>
      </c>
      <c r="D7" s="58">
        <v>12</v>
      </c>
      <c r="E7" s="58">
        <v>20</v>
      </c>
      <c r="F7" s="62">
        <v>9</v>
      </c>
      <c r="G7" s="62">
        <v>31</v>
      </c>
      <c r="H7" s="62">
        <v>44</v>
      </c>
      <c r="I7" s="62">
        <v>16</v>
      </c>
      <c r="J7" s="62">
        <v>40</v>
      </c>
    </row>
    <row r="8" spans="2:10" ht="17.100000000000001" customHeight="1" thickBot="1" x14ac:dyDescent="0.25">
      <c r="B8" s="28" t="s">
        <v>99</v>
      </c>
      <c r="C8" s="29">
        <v>14</v>
      </c>
      <c r="D8" s="29">
        <v>20</v>
      </c>
      <c r="E8" s="29">
        <v>20</v>
      </c>
      <c r="F8" s="62">
        <v>19</v>
      </c>
      <c r="G8" s="62">
        <v>14</v>
      </c>
      <c r="H8" s="62">
        <v>26</v>
      </c>
      <c r="I8" s="62">
        <v>35</v>
      </c>
      <c r="J8" s="62">
        <v>43</v>
      </c>
    </row>
    <row r="9" spans="2:10" ht="17.100000000000001" customHeight="1" thickBot="1" x14ac:dyDescent="0.25">
      <c r="B9" s="28" t="s">
        <v>26</v>
      </c>
      <c r="C9" s="29">
        <v>20</v>
      </c>
      <c r="D9" s="29">
        <v>7</v>
      </c>
      <c r="E9" s="29">
        <v>18</v>
      </c>
      <c r="F9" s="62">
        <v>19</v>
      </c>
      <c r="G9" s="62">
        <v>37</v>
      </c>
      <c r="H9" s="62">
        <v>32</v>
      </c>
      <c r="I9" s="62">
        <v>29</v>
      </c>
      <c r="J9" s="62">
        <v>51</v>
      </c>
    </row>
    <row r="10" spans="2:10" ht="17.100000000000001" customHeight="1" thickBot="1" x14ac:dyDescent="0.25">
      <c r="B10" s="28" t="s">
        <v>8</v>
      </c>
      <c r="C10" s="29">
        <v>13</v>
      </c>
      <c r="D10" s="29">
        <v>15</v>
      </c>
      <c r="E10" s="29">
        <v>22</v>
      </c>
      <c r="F10" s="62">
        <v>22</v>
      </c>
      <c r="G10" s="62">
        <v>23</v>
      </c>
      <c r="H10" s="62">
        <v>26</v>
      </c>
      <c r="I10" s="62">
        <v>20</v>
      </c>
      <c r="J10" s="62">
        <v>8</v>
      </c>
    </row>
    <row r="11" spans="2:10" ht="17.100000000000001" customHeight="1" thickBot="1" x14ac:dyDescent="0.25">
      <c r="B11" s="28" t="s">
        <v>9</v>
      </c>
      <c r="C11" s="29">
        <v>1</v>
      </c>
      <c r="D11" s="29">
        <v>5</v>
      </c>
      <c r="E11" s="29">
        <v>6</v>
      </c>
      <c r="F11" s="62">
        <v>11</v>
      </c>
      <c r="G11" s="62">
        <v>3</v>
      </c>
      <c r="H11" s="62">
        <v>8</v>
      </c>
      <c r="I11" s="62">
        <v>8</v>
      </c>
      <c r="J11" s="62">
        <v>5</v>
      </c>
    </row>
    <row r="12" spans="2:10" ht="17.100000000000001" customHeight="1" thickBot="1" x14ac:dyDescent="0.25">
      <c r="B12" s="28" t="s">
        <v>32</v>
      </c>
      <c r="C12" s="29">
        <v>49</v>
      </c>
      <c r="D12" s="29">
        <v>33</v>
      </c>
      <c r="E12" s="29">
        <v>23</v>
      </c>
      <c r="F12" s="62">
        <v>46</v>
      </c>
      <c r="G12" s="62">
        <v>29</v>
      </c>
      <c r="H12" s="62">
        <v>54</v>
      </c>
      <c r="I12" s="62">
        <v>46</v>
      </c>
      <c r="J12" s="62">
        <v>88</v>
      </c>
    </row>
    <row r="13" spans="2:10" ht="17.100000000000001" customHeight="1" thickBot="1" x14ac:dyDescent="0.25">
      <c r="B13" s="28" t="s">
        <v>28</v>
      </c>
      <c r="C13" s="29">
        <v>31</v>
      </c>
      <c r="D13" s="29">
        <v>24</v>
      </c>
      <c r="E13" s="29">
        <v>17</v>
      </c>
      <c r="F13" s="62">
        <v>42</v>
      </c>
      <c r="G13" s="62">
        <v>32</v>
      </c>
      <c r="H13" s="62">
        <v>41</v>
      </c>
      <c r="I13" s="62">
        <v>56</v>
      </c>
      <c r="J13" s="62">
        <v>24</v>
      </c>
    </row>
    <row r="14" spans="2:10" ht="17.100000000000001" customHeight="1" thickBot="1" x14ac:dyDescent="0.25">
      <c r="B14" s="28" t="s">
        <v>18</v>
      </c>
      <c r="C14" s="29">
        <v>390</v>
      </c>
      <c r="D14" s="29">
        <v>425</v>
      </c>
      <c r="E14" s="29">
        <v>385</v>
      </c>
      <c r="F14" s="62">
        <v>431</v>
      </c>
      <c r="G14" s="62">
        <v>490</v>
      </c>
      <c r="H14" s="62">
        <v>653</v>
      </c>
      <c r="I14" s="62">
        <v>786</v>
      </c>
      <c r="J14" s="62">
        <v>571</v>
      </c>
    </row>
    <row r="15" spans="2:10" ht="17.100000000000001" customHeight="1" thickBot="1" x14ac:dyDescent="0.25">
      <c r="B15" s="28" t="s">
        <v>27</v>
      </c>
      <c r="C15" s="29">
        <v>89</v>
      </c>
      <c r="D15" s="29">
        <v>86</v>
      </c>
      <c r="E15" s="29">
        <v>70</v>
      </c>
      <c r="F15" s="62">
        <v>86</v>
      </c>
      <c r="G15" s="62">
        <v>82</v>
      </c>
      <c r="H15" s="62">
        <v>81</v>
      </c>
      <c r="I15" s="62">
        <v>117</v>
      </c>
      <c r="J15" s="62">
        <v>52</v>
      </c>
    </row>
    <row r="16" spans="2:10" ht="17.100000000000001" customHeight="1" thickBot="1" x14ac:dyDescent="0.25">
      <c r="B16" s="28" t="s">
        <v>15</v>
      </c>
      <c r="C16" s="29">
        <v>13</v>
      </c>
      <c r="D16" s="29">
        <v>11</v>
      </c>
      <c r="E16" s="29">
        <v>12</v>
      </c>
      <c r="F16" s="62">
        <v>9</v>
      </c>
      <c r="G16" s="62">
        <v>5</v>
      </c>
      <c r="H16" s="62">
        <v>8</v>
      </c>
      <c r="I16" s="62">
        <v>17</v>
      </c>
      <c r="J16" s="62">
        <v>28</v>
      </c>
    </row>
    <row r="17" spans="2:10" ht="17.100000000000001" customHeight="1" thickBot="1" x14ac:dyDescent="0.25">
      <c r="B17" s="28" t="s">
        <v>10</v>
      </c>
      <c r="C17" s="29">
        <v>22</v>
      </c>
      <c r="D17" s="29">
        <v>27</v>
      </c>
      <c r="E17" s="29">
        <v>31</v>
      </c>
      <c r="F17" s="62">
        <v>33</v>
      </c>
      <c r="G17" s="62">
        <v>48</v>
      </c>
      <c r="H17" s="62">
        <v>66</v>
      </c>
      <c r="I17" s="62">
        <v>39</v>
      </c>
      <c r="J17" s="62">
        <v>26</v>
      </c>
    </row>
    <row r="18" spans="2:10" ht="17.100000000000001" customHeight="1" thickBot="1" x14ac:dyDescent="0.25">
      <c r="B18" s="28" t="s">
        <v>100</v>
      </c>
      <c r="C18" s="29">
        <v>54</v>
      </c>
      <c r="D18" s="29">
        <v>84</v>
      </c>
      <c r="E18" s="29">
        <v>86</v>
      </c>
      <c r="F18" s="62">
        <v>105</v>
      </c>
      <c r="G18" s="62">
        <v>104</v>
      </c>
      <c r="H18" s="62">
        <v>114</v>
      </c>
      <c r="I18" s="62">
        <v>146</v>
      </c>
      <c r="J18" s="62">
        <v>120</v>
      </c>
    </row>
    <row r="19" spans="2:10" ht="17.100000000000001" customHeight="1" thickBot="1" x14ac:dyDescent="0.25">
      <c r="B19" s="28" t="s">
        <v>101</v>
      </c>
      <c r="C19" s="29">
        <v>15</v>
      </c>
      <c r="D19" s="29">
        <v>18</v>
      </c>
      <c r="E19" s="29">
        <v>11</v>
      </c>
      <c r="F19" s="62">
        <v>14</v>
      </c>
      <c r="G19" s="62">
        <v>7</v>
      </c>
      <c r="H19" s="62">
        <v>21</v>
      </c>
      <c r="I19" s="62">
        <v>40</v>
      </c>
      <c r="J19" s="62">
        <v>17</v>
      </c>
    </row>
    <row r="20" spans="2:10" ht="17.100000000000001" customHeight="1" thickBot="1" x14ac:dyDescent="0.25">
      <c r="B20" s="28" t="s">
        <v>102</v>
      </c>
      <c r="C20" s="29">
        <v>2</v>
      </c>
      <c r="D20" s="29">
        <v>3</v>
      </c>
      <c r="E20" s="29">
        <v>8</v>
      </c>
      <c r="F20" s="62">
        <v>10</v>
      </c>
      <c r="G20" s="62">
        <v>15</v>
      </c>
      <c r="H20" s="62">
        <v>13</v>
      </c>
      <c r="I20" s="62">
        <v>17</v>
      </c>
      <c r="J20" s="62">
        <v>5</v>
      </c>
    </row>
    <row r="21" spans="2:10" ht="17.100000000000001" customHeight="1" thickBot="1" x14ac:dyDescent="0.25">
      <c r="B21" s="28" t="s">
        <v>29</v>
      </c>
      <c r="C21" s="29">
        <v>16</v>
      </c>
      <c r="D21" s="29">
        <v>13</v>
      </c>
      <c r="E21" s="29">
        <v>20</v>
      </c>
      <c r="F21" s="62">
        <v>21</v>
      </c>
      <c r="G21" s="62">
        <v>29</v>
      </c>
      <c r="H21" s="62">
        <v>32</v>
      </c>
      <c r="I21" s="62">
        <v>39</v>
      </c>
      <c r="J21" s="62">
        <v>8</v>
      </c>
    </row>
    <row r="22" spans="2:10" ht="17.100000000000001" customHeight="1" thickBot="1" x14ac:dyDescent="0.25">
      <c r="B22" s="28" t="s">
        <v>11</v>
      </c>
      <c r="C22" s="29">
        <v>9</v>
      </c>
      <c r="D22" s="29">
        <v>14</v>
      </c>
      <c r="E22" s="29">
        <v>13</v>
      </c>
      <c r="F22" s="62">
        <v>12</v>
      </c>
      <c r="G22" s="62">
        <v>9</v>
      </c>
      <c r="H22" s="62">
        <v>10</v>
      </c>
      <c r="I22" s="62">
        <v>4</v>
      </c>
      <c r="J22" s="62">
        <v>0</v>
      </c>
    </row>
    <row r="23" spans="2:10" ht="17.100000000000001" customHeight="1" thickBot="1" x14ac:dyDescent="0.25">
      <c r="B23" s="49" t="s">
        <v>16</v>
      </c>
      <c r="C23" s="48">
        <v>834</v>
      </c>
      <c r="D23" s="48">
        <f t="shared" ref="D23:F23" si="0">SUM(D6:D22)</f>
        <v>861</v>
      </c>
      <c r="E23" s="48">
        <f t="shared" si="0"/>
        <v>838</v>
      </c>
      <c r="F23" s="48">
        <f t="shared" si="0"/>
        <v>979</v>
      </c>
      <c r="G23" s="48">
        <f>SUM(G6:G22)</f>
        <v>1080</v>
      </c>
      <c r="H23" s="48">
        <f>SUM(H6:H22)</f>
        <v>1361</v>
      </c>
      <c r="I23" s="48">
        <f>SUM(I6:I22)</f>
        <v>1530</v>
      </c>
      <c r="J23" s="48">
        <f>SUM(J6:J22)</f>
        <v>1166</v>
      </c>
    </row>
    <row r="24" spans="2:10" ht="30" customHeight="1" x14ac:dyDescent="0.2"/>
    <row r="25" spans="2:10" ht="36.75" customHeight="1" x14ac:dyDescent="0.2">
      <c r="B25" s="50"/>
      <c r="C25" s="50"/>
      <c r="D25" s="50"/>
      <c r="E25" s="50"/>
    </row>
    <row r="27" spans="2:10" ht="39" customHeight="1" x14ac:dyDescent="0.2">
      <c r="C27" s="27" t="s">
        <v>174</v>
      </c>
      <c r="D27" s="27" t="s">
        <v>179</v>
      </c>
      <c r="E27" s="27" t="s">
        <v>182</v>
      </c>
      <c r="F27" s="27" t="s">
        <v>189</v>
      </c>
    </row>
    <row r="28" spans="2:10" ht="17.100000000000001" customHeight="1" thickBot="1" x14ac:dyDescent="0.25">
      <c r="B28" s="28" t="s">
        <v>30</v>
      </c>
      <c r="C28" s="30">
        <f>+IF(C6&gt;0,(G6-C6)/C6,"-")</f>
        <v>0.40229885057471265</v>
      </c>
      <c r="D28" s="30">
        <f>+IF(D6&gt;0,(H6-D6)/D6,"-")</f>
        <v>1.0625</v>
      </c>
      <c r="E28" s="30">
        <f>+IF(E6&gt;0,(I6-E6)/E6,"-")</f>
        <v>0.51315789473684215</v>
      </c>
      <c r="F28" s="30">
        <f>+IF(F6&gt;0,(J6-F6)/F6,"-")</f>
        <v>-0.1111111111111111</v>
      </c>
      <c r="G28" s="69"/>
      <c r="H28" s="69"/>
      <c r="I28" s="69"/>
      <c r="J28" s="69"/>
    </row>
    <row r="29" spans="2:10" ht="17.100000000000001" customHeight="1" thickBot="1" x14ac:dyDescent="0.25">
      <c r="B29" s="28" t="s">
        <v>31</v>
      </c>
      <c r="C29" s="30">
        <f t="shared" ref="C29:C45" si="1">+IF(C7&gt;0,(G7-C7)/C7,"-")</f>
        <v>2.4444444444444446</v>
      </c>
      <c r="D29" s="30">
        <f t="shared" ref="D29:D45" si="2">+IF(D7&gt;0,(H7-D7)/D7,"-")</f>
        <v>2.6666666666666665</v>
      </c>
      <c r="E29" s="30">
        <f t="shared" ref="E29:F45" si="3">+IF(E7&gt;0,(I7-E7)/E7,"-")</f>
        <v>-0.2</v>
      </c>
      <c r="F29" s="30">
        <f t="shared" ref="F29:F44" si="4">+IF(F7&gt;0,(J7-F7)/F7,"-")</f>
        <v>3.4444444444444446</v>
      </c>
      <c r="G29" s="69"/>
      <c r="H29" s="69"/>
      <c r="I29" s="69"/>
      <c r="J29" s="69"/>
    </row>
    <row r="30" spans="2:10" ht="17.100000000000001" customHeight="1" thickBot="1" x14ac:dyDescent="0.25">
      <c r="B30" s="28" t="s">
        <v>99</v>
      </c>
      <c r="C30" s="30">
        <f t="shared" si="1"/>
        <v>0</v>
      </c>
      <c r="D30" s="30">
        <f t="shared" si="2"/>
        <v>0.3</v>
      </c>
      <c r="E30" s="30">
        <f t="shared" si="3"/>
        <v>0.75</v>
      </c>
      <c r="F30" s="30">
        <f t="shared" si="4"/>
        <v>1.263157894736842</v>
      </c>
      <c r="G30" s="69"/>
      <c r="H30" s="69"/>
      <c r="I30" s="69"/>
      <c r="J30" s="69"/>
    </row>
    <row r="31" spans="2:10" ht="17.100000000000001" customHeight="1" thickBot="1" x14ac:dyDescent="0.25">
      <c r="B31" s="28" t="s">
        <v>26</v>
      </c>
      <c r="C31" s="30">
        <f t="shared" si="1"/>
        <v>0.85</v>
      </c>
      <c r="D31" s="30">
        <f t="shared" si="2"/>
        <v>3.5714285714285716</v>
      </c>
      <c r="E31" s="30">
        <f t="shared" si="3"/>
        <v>0.61111111111111116</v>
      </c>
      <c r="F31" s="30">
        <f t="shared" si="4"/>
        <v>1.6842105263157894</v>
      </c>
      <c r="G31" s="69"/>
      <c r="H31" s="69"/>
      <c r="I31" s="69"/>
      <c r="J31" s="69"/>
    </row>
    <row r="32" spans="2:10" ht="17.100000000000001" customHeight="1" thickBot="1" x14ac:dyDescent="0.25">
      <c r="B32" s="28" t="s">
        <v>8</v>
      </c>
      <c r="C32" s="30">
        <f t="shared" si="1"/>
        <v>0.76923076923076927</v>
      </c>
      <c r="D32" s="30">
        <f t="shared" si="2"/>
        <v>0.73333333333333328</v>
      </c>
      <c r="E32" s="30">
        <f t="shared" si="3"/>
        <v>-9.0909090909090912E-2</v>
      </c>
      <c r="F32" s="30">
        <f t="shared" si="4"/>
        <v>-0.63636363636363635</v>
      </c>
      <c r="G32" s="69"/>
      <c r="H32" s="69"/>
      <c r="I32" s="69"/>
      <c r="J32" s="69"/>
    </row>
    <row r="33" spans="1:23" ht="17.100000000000001" customHeight="1" thickBot="1" x14ac:dyDescent="0.25">
      <c r="B33" s="28" t="s">
        <v>9</v>
      </c>
      <c r="C33" s="30">
        <f t="shared" si="1"/>
        <v>2</v>
      </c>
      <c r="D33" s="30">
        <f t="shared" si="2"/>
        <v>0.6</v>
      </c>
      <c r="E33" s="30">
        <f t="shared" si="3"/>
        <v>0.33333333333333331</v>
      </c>
      <c r="F33" s="30">
        <f t="shared" si="4"/>
        <v>-0.54545454545454541</v>
      </c>
      <c r="G33" s="69"/>
      <c r="H33" s="69"/>
      <c r="I33" s="69"/>
      <c r="J33" s="69"/>
    </row>
    <row r="34" spans="1:23" ht="17.100000000000001" customHeight="1" thickBot="1" x14ac:dyDescent="0.25">
      <c r="B34" s="28" t="s">
        <v>32</v>
      </c>
      <c r="C34" s="30">
        <f t="shared" si="1"/>
        <v>-0.40816326530612246</v>
      </c>
      <c r="D34" s="30">
        <f t="shared" si="2"/>
        <v>0.63636363636363635</v>
      </c>
      <c r="E34" s="30">
        <f t="shared" si="3"/>
        <v>1</v>
      </c>
      <c r="F34" s="30">
        <f t="shared" si="4"/>
        <v>0.91304347826086951</v>
      </c>
      <c r="G34" s="69"/>
      <c r="H34" s="69"/>
      <c r="I34" s="69"/>
      <c r="J34" s="69"/>
    </row>
    <row r="35" spans="1:23" ht="17.100000000000001" customHeight="1" thickBot="1" x14ac:dyDescent="0.25">
      <c r="B35" s="28" t="s">
        <v>28</v>
      </c>
      <c r="C35" s="30">
        <f t="shared" si="1"/>
        <v>3.2258064516129031E-2</v>
      </c>
      <c r="D35" s="30">
        <f t="shared" si="2"/>
        <v>0.70833333333333337</v>
      </c>
      <c r="E35" s="30">
        <f t="shared" si="3"/>
        <v>2.2941176470588234</v>
      </c>
      <c r="F35" s="30">
        <f t="shared" si="4"/>
        <v>-0.42857142857142855</v>
      </c>
      <c r="G35" s="69"/>
      <c r="H35" s="69"/>
      <c r="I35" s="69"/>
      <c r="J35" s="69"/>
    </row>
    <row r="36" spans="1:23" ht="17.100000000000001" customHeight="1" thickBot="1" x14ac:dyDescent="0.25">
      <c r="B36" s="28" t="s">
        <v>18</v>
      </c>
      <c r="C36" s="30">
        <f t="shared" si="1"/>
        <v>0.25641025641025639</v>
      </c>
      <c r="D36" s="30">
        <f t="shared" si="2"/>
        <v>0.53647058823529414</v>
      </c>
      <c r="E36" s="30">
        <f t="shared" si="3"/>
        <v>1.0415584415584416</v>
      </c>
      <c r="F36" s="30">
        <f t="shared" si="4"/>
        <v>0.3248259860788863</v>
      </c>
      <c r="G36" s="69"/>
      <c r="H36" s="69"/>
      <c r="I36" s="69"/>
      <c r="J36" s="69"/>
    </row>
    <row r="37" spans="1:23" ht="17.100000000000001" customHeight="1" thickBot="1" x14ac:dyDescent="0.25">
      <c r="B37" s="28" t="s">
        <v>27</v>
      </c>
      <c r="C37" s="30">
        <f t="shared" si="1"/>
        <v>-7.8651685393258425E-2</v>
      </c>
      <c r="D37" s="30">
        <f t="shared" si="2"/>
        <v>-5.8139534883720929E-2</v>
      </c>
      <c r="E37" s="30">
        <f t="shared" si="3"/>
        <v>0.67142857142857137</v>
      </c>
      <c r="F37" s="30">
        <f t="shared" si="4"/>
        <v>-0.39534883720930231</v>
      </c>
      <c r="G37" s="69"/>
      <c r="H37" s="69"/>
      <c r="I37" s="69"/>
      <c r="J37" s="69"/>
    </row>
    <row r="38" spans="1:23" ht="17.100000000000001" customHeight="1" thickBot="1" x14ac:dyDescent="0.25">
      <c r="B38" s="28" t="s">
        <v>15</v>
      </c>
      <c r="C38" s="30">
        <f t="shared" si="1"/>
        <v>-0.61538461538461542</v>
      </c>
      <c r="D38" s="30">
        <f t="shared" si="2"/>
        <v>-0.27272727272727271</v>
      </c>
      <c r="E38" s="30">
        <f t="shared" si="3"/>
        <v>0.41666666666666669</v>
      </c>
      <c r="F38" s="30">
        <f t="shared" si="4"/>
        <v>2.1111111111111112</v>
      </c>
      <c r="G38" s="69"/>
      <c r="H38" s="69"/>
      <c r="I38" s="69"/>
      <c r="J38" s="69"/>
    </row>
    <row r="39" spans="1:23" ht="17.100000000000001" customHeight="1" thickBot="1" x14ac:dyDescent="0.25">
      <c r="B39" s="28" t="s">
        <v>10</v>
      </c>
      <c r="C39" s="30">
        <f t="shared" si="1"/>
        <v>1.1818181818181819</v>
      </c>
      <c r="D39" s="30">
        <f t="shared" si="2"/>
        <v>1.4444444444444444</v>
      </c>
      <c r="E39" s="30">
        <f t="shared" si="3"/>
        <v>0.25806451612903225</v>
      </c>
      <c r="F39" s="30">
        <f t="shared" si="4"/>
        <v>-0.21212121212121213</v>
      </c>
      <c r="G39" s="69"/>
      <c r="H39" s="69"/>
      <c r="I39" s="69"/>
      <c r="J39" s="69"/>
    </row>
    <row r="40" spans="1:23" ht="17.100000000000001" customHeight="1" thickBot="1" x14ac:dyDescent="0.25">
      <c r="B40" s="28" t="s">
        <v>100</v>
      </c>
      <c r="C40" s="30">
        <f t="shared" si="1"/>
        <v>0.92592592592592593</v>
      </c>
      <c r="D40" s="30">
        <f t="shared" si="2"/>
        <v>0.35714285714285715</v>
      </c>
      <c r="E40" s="30">
        <f t="shared" si="3"/>
        <v>0.69767441860465118</v>
      </c>
      <c r="F40" s="30">
        <f t="shared" si="4"/>
        <v>0.14285714285714285</v>
      </c>
      <c r="G40" s="69"/>
      <c r="H40" s="69"/>
      <c r="I40" s="69"/>
      <c r="J40" s="69"/>
    </row>
    <row r="41" spans="1:23" ht="17.100000000000001" customHeight="1" thickBot="1" x14ac:dyDescent="0.25">
      <c r="B41" s="28" t="s">
        <v>101</v>
      </c>
      <c r="C41" s="30">
        <f t="shared" si="1"/>
        <v>-0.53333333333333333</v>
      </c>
      <c r="D41" s="30">
        <f t="shared" si="2"/>
        <v>0.16666666666666666</v>
      </c>
      <c r="E41" s="30">
        <f t="shared" si="3"/>
        <v>2.6363636363636362</v>
      </c>
      <c r="F41" s="30">
        <f t="shared" si="4"/>
        <v>0.21428571428571427</v>
      </c>
      <c r="G41" s="69"/>
      <c r="H41" s="69"/>
      <c r="I41" s="69"/>
      <c r="J41" s="69"/>
    </row>
    <row r="42" spans="1:23" ht="17.100000000000001" customHeight="1" thickBot="1" x14ac:dyDescent="0.25">
      <c r="B42" s="28" t="s">
        <v>102</v>
      </c>
      <c r="C42" s="30">
        <f t="shared" si="1"/>
        <v>6.5</v>
      </c>
      <c r="D42" s="30">
        <f t="shared" si="2"/>
        <v>3.3333333333333335</v>
      </c>
      <c r="E42" s="30">
        <f t="shared" si="3"/>
        <v>1.125</v>
      </c>
      <c r="F42" s="30">
        <f t="shared" si="4"/>
        <v>-0.5</v>
      </c>
      <c r="G42" s="69"/>
      <c r="H42" s="69"/>
      <c r="I42" s="69"/>
      <c r="J42" s="69"/>
    </row>
    <row r="43" spans="1:23" ht="17.100000000000001" customHeight="1" thickBot="1" x14ac:dyDescent="0.25">
      <c r="B43" s="28" t="s">
        <v>29</v>
      </c>
      <c r="C43" s="30">
        <f t="shared" si="1"/>
        <v>0.8125</v>
      </c>
      <c r="D43" s="30">
        <f t="shared" si="2"/>
        <v>1.4615384615384615</v>
      </c>
      <c r="E43" s="30">
        <f t="shared" si="3"/>
        <v>0.95</v>
      </c>
      <c r="F43" s="30">
        <f t="shared" si="4"/>
        <v>-0.61904761904761907</v>
      </c>
      <c r="G43" s="69"/>
      <c r="H43" s="69"/>
      <c r="I43" s="69"/>
      <c r="J43" s="69"/>
    </row>
    <row r="44" spans="1:23" ht="17.100000000000001" customHeight="1" thickBot="1" x14ac:dyDescent="0.25">
      <c r="B44" s="28" t="s">
        <v>11</v>
      </c>
      <c r="C44" s="30">
        <f t="shared" si="1"/>
        <v>0</v>
      </c>
      <c r="D44" s="30">
        <f t="shared" si="2"/>
        <v>-0.2857142857142857</v>
      </c>
      <c r="E44" s="30">
        <f t="shared" si="3"/>
        <v>-0.69230769230769229</v>
      </c>
      <c r="F44" s="30">
        <f t="shared" si="4"/>
        <v>-1</v>
      </c>
      <c r="G44" s="69"/>
      <c r="H44" s="69"/>
      <c r="I44" s="69"/>
      <c r="J44" s="69"/>
    </row>
    <row r="45" spans="1:23" ht="17.100000000000001" customHeight="1" thickBot="1" x14ac:dyDescent="0.25">
      <c r="B45" s="49" t="s">
        <v>16</v>
      </c>
      <c r="C45" s="51">
        <f t="shared" si="1"/>
        <v>0.29496402877697842</v>
      </c>
      <c r="D45" s="51">
        <f t="shared" si="2"/>
        <v>0.58072009291521487</v>
      </c>
      <c r="E45" s="51">
        <f t="shared" si="3"/>
        <v>0.82577565632458239</v>
      </c>
      <c r="F45" s="51">
        <f t="shared" si="3"/>
        <v>0.19101123595505617</v>
      </c>
      <c r="G45" s="69"/>
      <c r="H45" s="69"/>
      <c r="I45" s="69"/>
      <c r="J45" s="69"/>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20.25" customHeight="1" x14ac:dyDescent="0.2">
      <c r="A51" s="20"/>
      <c r="B51" s="20"/>
      <c r="C51" s="26" t="s">
        <v>110</v>
      </c>
      <c r="D51" s="26" t="s">
        <v>169</v>
      </c>
      <c r="E51" s="26" t="s">
        <v>170</v>
      </c>
      <c r="F51" s="47" t="s">
        <v>171</v>
      </c>
      <c r="G51" s="26" t="s">
        <v>172</v>
      </c>
      <c r="H51" s="26" t="s">
        <v>178</v>
      </c>
      <c r="I51" s="26" t="s">
        <v>181</v>
      </c>
      <c r="J51" s="26" t="s">
        <v>188</v>
      </c>
      <c r="K51" s="20"/>
      <c r="L51" s="20"/>
      <c r="M51" s="20"/>
      <c r="N51" s="20"/>
      <c r="O51" s="20"/>
      <c r="P51" s="20"/>
      <c r="Q51" s="20"/>
      <c r="R51" s="20"/>
      <c r="S51" s="20"/>
      <c r="T51" s="20">
        <v>2022</v>
      </c>
      <c r="U51" s="20"/>
      <c r="V51" s="20"/>
      <c r="W51" s="20"/>
    </row>
    <row r="52" spans="1:23" ht="15" thickBot="1" x14ac:dyDescent="0.25">
      <c r="A52" s="20"/>
      <c r="B52" s="28" t="s">
        <v>30</v>
      </c>
      <c r="C52" s="67">
        <v>1.0066898591039186</v>
      </c>
      <c r="D52" s="67">
        <v>0.74055345957069885</v>
      </c>
      <c r="E52" s="67">
        <v>0.87940723324020487</v>
      </c>
      <c r="F52" s="67">
        <v>1.0414033025212952</v>
      </c>
      <c r="G52" s="67">
        <f>+G6/$T52*100000</f>
        <v>1.4084702166273373</v>
      </c>
      <c r="H52" s="67">
        <f>+H6/$T52*100000</f>
        <v>1.5239185950394141</v>
      </c>
      <c r="I52" s="67">
        <f>+I6/$T52*100000</f>
        <v>1.3276563517388835</v>
      </c>
      <c r="J52" s="67">
        <f>+J6/$T52*100000</f>
        <v>0.92358702729661457</v>
      </c>
      <c r="K52" s="20"/>
      <c r="L52" s="20"/>
      <c r="M52" s="20"/>
      <c r="N52" s="20"/>
      <c r="O52" s="20"/>
      <c r="P52" s="20"/>
      <c r="Q52" s="20"/>
      <c r="R52" s="20">
        <v>8635689</v>
      </c>
      <c r="S52" s="20">
        <v>8642185</v>
      </c>
      <c r="T52" s="20">
        <v>8661880</v>
      </c>
      <c r="U52" s="20"/>
      <c r="V52" s="20"/>
      <c r="W52" s="20"/>
    </row>
    <row r="53" spans="1:23" ht="15" thickBot="1" x14ac:dyDescent="0.25">
      <c r="A53" s="20"/>
      <c r="B53" s="28" t="s">
        <v>31</v>
      </c>
      <c r="C53" s="67">
        <v>0.67859946119202785</v>
      </c>
      <c r="D53" s="67">
        <v>0.9047992815893704</v>
      </c>
      <c r="E53" s="67">
        <v>1.5079988026489508</v>
      </c>
      <c r="F53" s="67">
        <v>0.67859946119202785</v>
      </c>
      <c r="G53" s="67">
        <f t="shared" ref="G53:I69" si="5">+G7/$T53*100000</f>
        <v>2.3390189098361027</v>
      </c>
      <c r="H53" s="67">
        <f t="shared" si="5"/>
        <v>3.3198978075093066</v>
      </c>
      <c r="I53" s="67">
        <f t="shared" si="5"/>
        <v>1.2072355663670207</v>
      </c>
      <c r="J53" s="67">
        <f t="shared" ref="J53" si="6">+J7/$T53*100000</f>
        <v>3.0180889159175521</v>
      </c>
      <c r="K53" s="20"/>
      <c r="L53" s="20"/>
      <c r="M53" s="20"/>
      <c r="N53" s="20"/>
      <c r="O53" s="20"/>
      <c r="P53" s="20"/>
      <c r="Q53" s="20"/>
      <c r="R53" s="20">
        <v>1329391</v>
      </c>
      <c r="S53" s="20">
        <v>1326261</v>
      </c>
      <c r="T53" s="20">
        <v>1325342</v>
      </c>
      <c r="U53" s="20"/>
      <c r="V53" s="20"/>
      <c r="W53" s="20"/>
    </row>
    <row r="54" spans="1:23" ht="15" thickBot="1" x14ac:dyDescent="0.25">
      <c r="A54" s="20"/>
      <c r="B54" s="28" t="s">
        <v>99</v>
      </c>
      <c r="C54" s="67">
        <v>1.383683602953967</v>
      </c>
      <c r="D54" s="67">
        <v>1.9766908613628096</v>
      </c>
      <c r="E54" s="67">
        <v>1.9766908613628096</v>
      </c>
      <c r="F54" s="67">
        <v>1.877856318294669</v>
      </c>
      <c r="G54" s="67">
        <f t="shared" si="5"/>
        <v>1.3937296104824395</v>
      </c>
      <c r="H54" s="67">
        <f t="shared" si="5"/>
        <v>2.5883549908959593</v>
      </c>
      <c r="I54" s="67">
        <f t="shared" si="5"/>
        <v>3.484324026206099</v>
      </c>
      <c r="J54" s="67">
        <f t="shared" ref="J54" si="7">+J8/$T54*100000</f>
        <v>4.2807409464817781</v>
      </c>
      <c r="K54" s="20"/>
      <c r="L54" s="20"/>
      <c r="M54" s="20"/>
      <c r="N54" s="20"/>
      <c r="O54" s="20"/>
      <c r="P54" s="20"/>
      <c r="Q54" s="20"/>
      <c r="R54" s="20">
        <v>1018784</v>
      </c>
      <c r="S54" s="20">
        <v>1011792</v>
      </c>
      <c r="T54" s="20">
        <v>1004499</v>
      </c>
      <c r="U54" s="20"/>
      <c r="V54" s="20"/>
      <c r="W54" s="20"/>
    </row>
    <row r="55" spans="1:23" ht="15" thickBot="1" x14ac:dyDescent="0.25">
      <c r="A55" s="20"/>
      <c r="B55" s="28" t="s">
        <v>26</v>
      </c>
      <c r="C55" s="67">
        <v>1.7050182095944786</v>
      </c>
      <c r="D55" s="67">
        <v>0.59675637335806753</v>
      </c>
      <c r="E55" s="67">
        <v>1.5345163886350304</v>
      </c>
      <c r="F55" s="67">
        <v>1.6197672991147545</v>
      </c>
      <c r="G55" s="67">
        <f t="shared" si="5"/>
        <v>3.1455791011125149</v>
      </c>
      <c r="H55" s="67">
        <f t="shared" si="5"/>
        <v>2.7205008442054184</v>
      </c>
      <c r="I55" s="67">
        <f t="shared" si="5"/>
        <v>2.4654538900611604</v>
      </c>
      <c r="J55" s="67">
        <f t="shared" ref="J55" si="8">+J9/$T55*100000</f>
        <v>4.3357982204523857</v>
      </c>
      <c r="K55" s="20"/>
      <c r="L55" s="20"/>
      <c r="M55" s="20"/>
      <c r="N55" s="20"/>
      <c r="O55" s="20"/>
      <c r="P55" s="20"/>
      <c r="Q55" s="20"/>
      <c r="R55" s="20">
        <v>1171543</v>
      </c>
      <c r="S55" s="20">
        <v>1173008</v>
      </c>
      <c r="T55" s="20">
        <v>1176254</v>
      </c>
      <c r="U55" s="20"/>
      <c r="V55" s="20"/>
      <c r="W55" s="20"/>
    </row>
    <row r="56" spans="1:23" ht="15" thickBot="1" x14ac:dyDescent="0.25">
      <c r="A56" s="20"/>
      <c r="B56" s="28" t="s">
        <v>8</v>
      </c>
      <c r="C56" s="67">
        <v>0.59826668335677313</v>
      </c>
      <c r="D56" s="67">
        <v>0.69030771156550741</v>
      </c>
      <c r="E56" s="67">
        <v>1.0124513102960777</v>
      </c>
      <c r="F56" s="67">
        <v>1.0124513102960777</v>
      </c>
      <c r="G56" s="67">
        <f t="shared" si="5"/>
        <v>1.0567852042719852</v>
      </c>
      <c r="H56" s="67">
        <f t="shared" si="5"/>
        <v>1.1946267526552878</v>
      </c>
      <c r="I56" s="67">
        <f t="shared" si="5"/>
        <v>0.91894365588868288</v>
      </c>
      <c r="J56" s="67">
        <f t="shared" ref="J56" si="9">+J10/$T56*100000</f>
        <v>0.36757746235547312</v>
      </c>
      <c r="K56" s="20"/>
      <c r="L56" s="20"/>
      <c r="M56" s="20"/>
      <c r="N56" s="20"/>
      <c r="O56" s="20"/>
      <c r="P56" s="20"/>
      <c r="Q56" s="20"/>
      <c r="R56" s="20">
        <v>2175952</v>
      </c>
      <c r="S56" s="20">
        <v>2172944</v>
      </c>
      <c r="T56" s="20">
        <v>2176412</v>
      </c>
      <c r="U56" s="20"/>
      <c r="V56" s="20"/>
      <c r="W56" s="20"/>
    </row>
    <row r="57" spans="1:23" ht="15" thickBot="1" x14ac:dyDescent="0.25">
      <c r="A57" s="20"/>
      <c r="B57" s="28" t="s">
        <v>9</v>
      </c>
      <c r="C57" s="67">
        <v>0.17108434971694095</v>
      </c>
      <c r="D57" s="67">
        <v>0.85542174858470466</v>
      </c>
      <c r="E57" s="67">
        <v>1.0265060983016456</v>
      </c>
      <c r="F57" s="67">
        <v>1.8819278468863505</v>
      </c>
      <c r="G57" s="67">
        <f t="shared" si="5"/>
        <v>0.51262597783405273</v>
      </c>
      <c r="H57" s="67">
        <f t="shared" si="5"/>
        <v>1.3670026075574739</v>
      </c>
      <c r="I57" s="67">
        <f t="shared" si="5"/>
        <v>1.3670026075574739</v>
      </c>
      <c r="J57" s="67">
        <f t="shared" ref="J57" si="10">+J11/$T57*100000</f>
        <v>0.85437662972342121</v>
      </c>
      <c r="K57" s="20"/>
      <c r="L57" s="20"/>
      <c r="M57" s="20"/>
      <c r="N57" s="20"/>
      <c r="O57" s="20"/>
      <c r="P57" s="20"/>
      <c r="Q57" s="20"/>
      <c r="R57" s="20">
        <v>582905</v>
      </c>
      <c r="S57" s="20">
        <v>584507</v>
      </c>
      <c r="T57" s="20">
        <v>585222</v>
      </c>
      <c r="U57" s="20"/>
      <c r="V57" s="20"/>
      <c r="W57" s="20"/>
    </row>
    <row r="58" spans="1:23" ht="15" thickBot="1" x14ac:dyDescent="0.25">
      <c r="A58" s="20"/>
      <c r="B58" s="28" t="s">
        <v>176</v>
      </c>
      <c r="C58" s="67">
        <v>2.056111708129488</v>
      </c>
      <c r="D58" s="67">
        <v>1.3847282932300633</v>
      </c>
      <c r="E58" s="67">
        <v>0.965113658917923</v>
      </c>
      <c r="F58" s="67">
        <v>1.930227317835846</v>
      </c>
      <c r="G58" s="67">
        <f t="shared" si="5"/>
        <v>1.2235956497377287</v>
      </c>
      <c r="H58" s="67">
        <f t="shared" si="5"/>
        <v>2.2784194857185294</v>
      </c>
      <c r="I58" s="67">
        <f t="shared" si="5"/>
        <v>1.940875858204673</v>
      </c>
      <c r="J58" s="67">
        <f t="shared" ref="J58" si="11">+J12/$T58*100000</f>
        <v>3.712979902652418</v>
      </c>
      <c r="K58" s="20"/>
      <c r="L58" s="20"/>
      <c r="M58" s="20"/>
      <c r="N58" s="20"/>
      <c r="O58" s="20"/>
      <c r="P58" s="20"/>
      <c r="Q58" s="20"/>
      <c r="R58" s="20">
        <v>2394918</v>
      </c>
      <c r="S58" s="20">
        <v>2383139</v>
      </c>
      <c r="T58" s="20">
        <v>2370064</v>
      </c>
      <c r="U58" s="20"/>
      <c r="V58" s="20"/>
      <c r="W58" s="20"/>
    </row>
    <row r="59" spans="1:23" ht="15" thickBot="1" x14ac:dyDescent="0.25">
      <c r="A59" s="20"/>
      <c r="B59" s="28" t="s">
        <v>28</v>
      </c>
      <c r="C59" s="67">
        <v>1.5125182843944218</v>
      </c>
      <c r="D59" s="67">
        <v>1.1709818975956814</v>
      </c>
      <c r="E59" s="67">
        <v>0.82944551079694095</v>
      </c>
      <c r="F59" s="67">
        <v>2.0492183207924421</v>
      </c>
      <c r="G59" s="67">
        <f t="shared" si="5"/>
        <v>1.5593075310168194</v>
      </c>
      <c r="H59" s="67">
        <f t="shared" si="5"/>
        <v>1.9978627741153001</v>
      </c>
      <c r="I59" s="67">
        <f t="shared" si="5"/>
        <v>2.7287881792794342</v>
      </c>
      <c r="J59" s="67">
        <f t="shared" ref="J59" si="12">+J13/$T59*100000</f>
        <v>1.1694806482626146</v>
      </c>
      <c r="K59" s="20"/>
      <c r="L59" s="20"/>
      <c r="M59" s="20"/>
      <c r="N59" s="20"/>
      <c r="O59" s="20"/>
      <c r="P59" s="20"/>
      <c r="Q59" s="20"/>
      <c r="R59" s="20">
        <v>2045221</v>
      </c>
      <c r="S59" s="20">
        <v>2049562</v>
      </c>
      <c r="T59" s="20">
        <v>2052193</v>
      </c>
      <c r="U59" s="20"/>
      <c r="V59" s="20"/>
      <c r="W59" s="20"/>
    </row>
    <row r="60" spans="1:23" ht="15" thickBot="1" x14ac:dyDescent="0.25">
      <c r="A60" s="20"/>
      <c r="B60" s="28" t="s">
        <v>18</v>
      </c>
      <c r="C60" s="67">
        <v>5.0235967355380309</v>
      </c>
      <c r="D60" s="67">
        <v>5.4744323400093924</v>
      </c>
      <c r="E60" s="67">
        <v>4.9591916491849792</v>
      </c>
      <c r="F60" s="67">
        <v>5.5517184436330549</v>
      </c>
      <c r="G60" s="67">
        <f t="shared" si="5"/>
        <v>6.2955285558751282</v>
      </c>
      <c r="H60" s="67">
        <f t="shared" si="5"/>
        <v>8.389755402013181</v>
      </c>
      <c r="I60" s="67">
        <f t="shared" si="5"/>
        <v>10.098541724322146</v>
      </c>
      <c r="J60" s="67">
        <f t="shared" ref="J60" si="13">+J14/$T60*100000</f>
        <v>7.3362179702136698</v>
      </c>
      <c r="K60" s="20"/>
      <c r="L60" s="20"/>
      <c r="M60" s="20"/>
      <c r="N60" s="20"/>
      <c r="O60" s="20"/>
      <c r="P60" s="20"/>
      <c r="Q60" s="20"/>
      <c r="R60" s="20">
        <v>7780479</v>
      </c>
      <c r="S60" s="20">
        <v>7763362</v>
      </c>
      <c r="T60" s="20">
        <v>7783302</v>
      </c>
      <c r="U60" s="20"/>
      <c r="V60" s="20"/>
      <c r="W60" s="20"/>
    </row>
    <row r="61" spans="1:23" ht="15" thickBot="1" x14ac:dyDescent="0.25">
      <c r="A61" s="20"/>
      <c r="B61" s="28" t="s">
        <v>177</v>
      </c>
      <c r="C61" s="67">
        <v>1.7595407638146685</v>
      </c>
      <c r="D61" s="67">
        <v>1.7002304009894551</v>
      </c>
      <c r="E61" s="67">
        <v>1.3839084659216494</v>
      </c>
      <c r="F61" s="67">
        <v>1.7002304009894551</v>
      </c>
      <c r="G61" s="67">
        <f t="shared" si="5"/>
        <v>1.610736462103791</v>
      </c>
      <c r="H61" s="67">
        <f t="shared" si="5"/>
        <v>1.5910933345171592</v>
      </c>
      <c r="I61" s="67">
        <f t="shared" si="5"/>
        <v>2.2982459276358966</v>
      </c>
      <c r="J61" s="67">
        <f t="shared" ref="J61" si="14">+J15/$T61*100000</f>
        <v>1.0214426345048429</v>
      </c>
      <c r="K61" s="20"/>
      <c r="L61" s="20"/>
      <c r="M61" s="20"/>
      <c r="N61" s="20"/>
      <c r="O61" s="20"/>
      <c r="P61" s="20"/>
      <c r="Q61" s="20"/>
      <c r="R61" s="20">
        <v>5057353</v>
      </c>
      <c r="S61" s="20">
        <v>5058138</v>
      </c>
      <c r="T61" s="20">
        <v>5090839</v>
      </c>
      <c r="U61" s="20"/>
      <c r="V61" s="20"/>
      <c r="W61" s="20"/>
    </row>
    <row r="62" spans="1:23" ht="15" thickBot="1" x14ac:dyDescent="0.25">
      <c r="A62" s="20"/>
      <c r="B62" s="28" t="s">
        <v>15</v>
      </c>
      <c r="C62" s="67">
        <v>1.226992706944118</v>
      </c>
      <c r="D62" s="67">
        <v>1.0382245981834843</v>
      </c>
      <c r="E62" s="67">
        <v>1.1326086525638013</v>
      </c>
      <c r="F62" s="67">
        <v>0.84945648942285101</v>
      </c>
      <c r="G62" s="67">
        <f t="shared" si="5"/>
        <v>0.47427305797039587</v>
      </c>
      <c r="H62" s="67">
        <f t="shared" si="5"/>
        <v>0.75883689275263344</v>
      </c>
      <c r="I62" s="67">
        <f t="shared" si="5"/>
        <v>1.612528397099346</v>
      </c>
      <c r="J62" s="67">
        <f t="shared" ref="J62" si="15">+J16/$T62*100000</f>
        <v>2.6559291246342167</v>
      </c>
      <c r="K62" s="20"/>
      <c r="L62" s="20"/>
      <c r="M62" s="20"/>
      <c r="N62" s="20"/>
      <c r="O62" s="20"/>
      <c r="P62" s="20"/>
      <c r="Q62" s="20"/>
      <c r="R62" s="20">
        <v>1063987</v>
      </c>
      <c r="S62" s="20">
        <v>1059501</v>
      </c>
      <c r="T62" s="20">
        <v>1054245</v>
      </c>
      <c r="U62" s="20"/>
      <c r="V62" s="20"/>
      <c r="W62" s="20"/>
    </row>
    <row r="63" spans="1:23" ht="15" thickBot="1" x14ac:dyDescent="0.25">
      <c r="A63" s="20"/>
      <c r="B63" s="28" t="s">
        <v>10</v>
      </c>
      <c r="C63" s="67">
        <v>0.81613120422014029</v>
      </c>
      <c r="D63" s="67">
        <v>1.0016155688156267</v>
      </c>
      <c r="E63" s="67">
        <v>1.1500030604920159</v>
      </c>
      <c r="F63" s="67">
        <v>1.2241968063302104</v>
      </c>
      <c r="G63" s="67">
        <f t="shared" si="5"/>
        <v>1.7849493074396685</v>
      </c>
      <c r="H63" s="67">
        <f t="shared" si="5"/>
        <v>2.4543052977295443</v>
      </c>
      <c r="I63" s="67">
        <f t="shared" si="5"/>
        <v>1.4502713122947308</v>
      </c>
      <c r="J63" s="67">
        <f t="shared" ref="J63" si="16">+J17/$T63*100000</f>
        <v>0.96684754152982044</v>
      </c>
      <c r="K63" s="20"/>
      <c r="L63" s="20"/>
      <c r="M63" s="20"/>
      <c r="N63" s="20"/>
      <c r="O63" s="20"/>
      <c r="P63" s="20"/>
      <c r="Q63" s="20"/>
      <c r="R63" s="20">
        <v>2701819</v>
      </c>
      <c r="S63" s="20">
        <v>2695645</v>
      </c>
      <c r="T63" s="20">
        <v>2689152</v>
      </c>
      <c r="U63" s="20"/>
      <c r="V63" s="20"/>
      <c r="W63" s="20"/>
    </row>
    <row r="64" spans="1:23" ht="15" thickBot="1" x14ac:dyDescent="0.25">
      <c r="A64" s="20"/>
      <c r="B64" s="28" t="s">
        <v>100</v>
      </c>
      <c r="C64" s="67">
        <v>0.79985176080699716</v>
      </c>
      <c r="D64" s="67">
        <v>1.2442138501442177</v>
      </c>
      <c r="E64" s="67">
        <v>1.2738379894333658</v>
      </c>
      <c r="F64" s="67">
        <v>1.5552673126802721</v>
      </c>
      <c r="G64" s="67">
        <f t="shared" si="5"/>
        <v>1.5420072426894029</v>
      </c>
      <c r="H64" s="67">
        <f t="shared" si="5"/>
        <v>1.6902771698710763</v>
      </c>
      <c r="I64" s="67">
        <f t="shared" si="5"/>
        <v>2.1647409368524309</v>
      </c>
      <c r="J64" s="67">
        <f t="shared" ref="J64" si="17">+J18/$T64*100000</f>
        <v>1.7792391261800802</v>
      </c>
      <c r="K64" s="20"/>
      <c r="L64" s="20"/>
      <c r="M64" s="20"/>
      <c r="N64" s="20"/>
      <c r="O64" s="20"/>
      <c r="P64" s="20"/>
      <c r="Q64" s="20"/>
      <c r="R64" s="20">
        <v>6779888</v>
      </c>
      <c r="S64" s="20">
        <v>6751251</v>
      </c>
      <c r="T64" s="20">
        <v>6744456</v>
      </c>
      <c r="U64" s="20"/>
      <c r="V64" s="20"/>
      <c r="W64" s="20"/>
    </row>
    <row r="65" spans="1:23" ht="15" thickBot="1" x14ac:dyDescent="0.25">
      <c r="A65" s="20"/>
      <c r="B65" s="28" t="s">
        <v>101</v>
      </c>
      <c r="C65" s="67">
        <v>0.98782603198185559</v>
      </c>
      <c r="D65" s="67">
        <v>1.1853912383782268</v>
      </c>
      <c r="E65" s="67">
        <v>0.72440575678669417</v>
      </c>
      <c r="F65" s="67">
        <v>0.92197096318306526</v>
      </c>
      <c r="G65" s="67">
        <f t="shared" si="5"/>
        <v>0.4570864396165959</v>
      </c>
      <c r="H65" s="67">
        <f t="shared" si="5"/>
        <v>1.3712593188497877</v>
      </c>
      <c r="I65" s="67">
        <f t="shared" si="5"/>
        <v>2.6119225120948335</v>
      </c>
      <c r="J65" s="67">
        <f t="shared" ref="J65" si="18">+J19/$T65*100000</f>
        <v>1.1100670676403044</v>
      </c>
      <c r="K65" s="20"/>
      <c r="L65" s="20"/>
      <c r="M65" s="20"/>
      <c r="N65" s="20"/>
      <c r="O65" s="20"/>
      <c r="P65" s="20"/>
      <c r="Q65" s="20"/>
      <c r="R65" s="20">
        <v>1511251</v>
      </c>
      <c r="S65" s="20">
        <v>1518486</v>
      </c>
      <c r="T65" s="20">
        <v>1531439</v>
      </c>
      <c r="U65" s="20"/>
      <c r="V65" s="20"/>
      <c r="W65" s="20"/>
    </row>
    <row r="66" spans="1:23" ht="15" thickBot="1" x14ac:dyDescent="0.25">
      <c r="A66" s="20"/>
      <c r="B66" s="28" t="s">
        <v>102</v>
      </c>
      <c r="C66" s="67">
        <v>0.30232624932543456</v>
      </c>
      <c r="D66" s="67">
        <v>0.45348937398815181</v>
      </c>
      <c r="E66" s="67">
        <v>1.2093049973017382</v>
      </c>
      <c r="F66" s="67">
        <v>1.5116312466271729</v>
      </c>
      <c r="G66" s="67">
        <f t="shared" si="5"/>
        <v>2.2603569555704235</v>
      </c>
      <c r="H66" s="67">
        <f t="shared" si="5"/>
        <v>1.9589760281610338</v>
      </c>
      <c r="I66" s="67">
        <f t="shared" si="5"/>
        <v>2.5617378829798132</v>
      </c>
      <c r="J66" s="67">
        <f t="shared" ref="J66" si="19">+J20/$T66*100000</f>
        <v>0.7534523185234745</v>
      </c>
      <c r="K66" s="20"/>
      <c r="L66" s="20"/>
      <c r="M66" s="20"/>
      <c r="N66" s="20"/>
      <c r="O66" s="20"/>
      <c r="P66" s="20"/>
      <c r="Q66" s="20"/>
      <c r="R66" s="20">
        <v>661197</v>
      </c>
      <c r="S66" s="20">
        <v>661537</v>
      </c>
      <c r="T66" s="20">
        <v>663612</v>
      </c>
      <c r="U66" s="20"/>
      <c r="V66" s="20"/>
      <c r="W66" s="20"/>
    </row>
    <row r="67" spans="1:23" ht="15" thickBot="1" x14ac:dyDescent="0.25">
      <c r="A67" s="20"/>
      <c r="B67" s="28" t="s">
        <v>29</v>
      </c>
      <c r="C67" s="67">
        <v>0.72267617828963326</v>
      </c>
      <c r="D67" s="67">
        <v>0.58717439486032708</v>
      </c>
      <c r="E67" s="67">
        <v>0.90334522286204155</v>
      </c>
      <c r="F67" s="67">
        <v>0.94851248400514365</v>
      </c>
      <c r="G67" s="67">
        <f t="shared" si="5"/>
        <v>1.3138812459762388</v>
      </c>
      <c r="H67" s="67">
        <f t="shared" si="5"/>
        <v>1.4497999955599876</v>
      </c>
      <c r="I67" s="67">
        <f t="shared" si="5"/>
        <v>1.7669437445887348</v>
      </c>
      <c r="J67" s="67">
        <f t="shared" ref="J67" si="20">+J21/$T67*100000</f>
        <v>0.3624499988899969</v>
      </c>
      <c r="K67" s="20"/>
      <c r="L67" s="20"/>
      <c r="M67" s="20"/>
      <c r="N67" s="20"/>
      <c r="O67" s="20"/>
      <c r="P67" s="20"/>
      <c r="Q67" s="20"/>
      <c r="R67" s="20">
        <v>2220504</v>
      </c>
      <c r="S67" s="20">
        <v>2213993</v>
      </c>
      <c r="T67" s="20">
        <v>2207201</v>
      </c>
      <c r="U67" s="20"/>
      <c r="V67" s="20"/>
      <c r="W67" s="20"/>
    </row>
    <row r="68" spans="1:23" ht="15" thickBot="1" x14ac:dyDescent="0.25">
      <c r="A68" s="20"/>
      <c r="B68" s="28" t="s">
        <v>11</v>
      </c>
      <c r="C68" s="67">
        <v>2.8142941124967167</v>
      </c>
      <c r="D68" s="67">
        <v>4.3777908416615592</v>
      </c>
      <c r="E68" s="67">
        <v>4.0650914958285904</v>
      </c>
      <c r="F68" s="67">
        <v>3.7523921499956221</v>
      </c>
      <c r="G68" s="67">
        <f t="shared" si="5"/>
        <v>2.8170336635522797</v>
      </c>
      <c r="H68" s="67">
        <f t="shared" si="5"/>
        <v>3.1300374039469769</v>
      </c>
      <c r="I68" s="67">
        <f t="shared" si="5"/>
        <v>1.252014961578791</v>
      </c>
      <c r="J68" s="67">
        <f t="shared" ref="J68" si="21">+J22/$T68*100000</f>
        <v>0</v>
      </c>
      <c r="K68" s="20"/>
      <c r="L68" s="20"/>
      <c r="M68" s="20"/>
      <c r="N68" s="20"/>
      <c r="O68" s="20"/>
      <c r="P68" s="20"/>
      <c r="Q68" s="20"/>
      <c r="R68" s="20">
        <v>319914</v>
      </c>
      <c r="S68" s="20">
        <v>319796</v>
      </c>
      <c r="T68" s="20">
        <v>319485</v>
      </c>
      <c r="U68" s="20"/>
      <c r="V68" s="20"/>
      <c r="W68" s="20"/>
    </row>
    <row r="69" spans="1:23" ht="15" thickBot="1" x14ac:dyDescent="0.25">
      <c r="A69" s="20"/>
      <c r="B69" s="49" t="s">
        <v>16</v>
      </c>
      <c r="C69" s="68">
        <v>1.7600466745806864</v>
      </c>
      <c r="D69" s="68">
        <v>1.8170266028944497</v>
      </c>
      <c r="E69" s="68">
        <v>1.7684881454419845</v>
      </c>
      <c r="F69" s="68">
        <v>2.0660499933027481</v>
      </c>
      <c r="G69" s="68">
        <f t="shared" si="5"/>
        <v>2.2767711767177716</v>
      </c>
      <c r="H69" s="68">
        <f t="shared" si="5"/>
        <v>2.869153306956377</v>
      </c>
      <c r="I69" s="68">
        <f>+I23/$T69*100000</f>
        <v>3.2254258336835098</v>
      </c>
      <c r="J69" s="68">
        <f>+J23/$T69*100000</f>
        <v>2.4580696222712239</v>
      </c>
      <c r="K69" s="20"/>
      <c r="L69" s="20"/>
      <c r="M69" s="20"/>
      <c r="N69" s="20"/>
      <c r="O69" s="20"/>
      <c r="P69" s="20"/>
      <c r="Q69" s="20"/>
      <c r="R69" s="20">
        <v>47450795</v>
      </c>
      <c r="S69" s="20">
        <v>47385107</v>
      </c>
      <c r="T69" s="20">
        <v>47435597</v>
      </c>
      <c r="U69" s="20"/>
      <c r="V69" s="20"/>
      <c r="W69" s="20"/>
    </row>
    <row r="70" spans="1:23" ht="13.5" thickBot="1" x14ac:dyDescent="0.25">
      <c r="A70" s="20"/>
      <c r="B70" s="20"/>
      <c r="C70" s="67"/>
      <c r="D70" s="67"/>
      <c r="E70" s="67"/>
      <c r="F70" s="67"/>
      <c r="G70" s="67"/>
      <c r="H70" s="20"/>
      <c r="I70" s="20"/>
      <c r="J70" s="20"/>
      <c r="K70" s="20"/>
      <c r="L70" s="20"/>
      <c r="M70" s="20"/>
      <c r="N70" s="20"/>
      <c r="O70" s="20"/>
      <c r="P70" s="20"/>
      <c r="Q70" s="20"/>
      <c r="R70" s="20"/>
      <c r="S70" s="20"/>
      <c r="T70" s="20"/>
      <c r="U70" s="20"/>
      <c r="V70" s="20"/>
      <c r="W70" s="20"/>
    </row>
    <row r="71" spans="1:23" ht="13.5" thickBot="1" x14ac:dyDescent="0.25">
      <c r="A71" s="20"/>
      <c r="B71" s="20"/>
      <c r="C71" s="67"/>
      <c r="D71" s="67"/>
      <c r="E71" s="67"/>
      <c r="F71" s="67"/>
      <c r="G71" s="67"/>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election activeCell="H43" sqref="H43"/>
    </sheetView>
  </sheetViews>
  <sheetFormatPr baseColWidth="10" defaultRowHeight="12.75" x14ac:dyDescent="0.2"/>
  <cols>
    <col min="1" max="1" width="8.7109375" style="1" customWidth="1"/>
    <col min="2" max="2" width="33.85546875" style="1" customWidth="1"/>
    <col min="3" max="16" width="12.28515625" style="1" customWidth="1"/>
    <col min="17" max="17" width="15.85546875" style="1" customWidth="1"/>
    <col min="18" max="18" width="15.85546875" style="1" hidden="1" customWidth="1"/>
    <col min="19" max="19" width="0.140625" style="1" hidden="1" customWidth="1"/>
    <col min="20" max="20" width="0.140625" style="1" customWidth="1"/>
    <col min="21" max="21" width="12.28515625" style="1" customWidth="1"/>
    <col min="22" max="22" width="8.28515625" style="1" customWidth="1"/>
    <col min="23" max="99" width="12.28515625" style="1" customWidth="1"/>
    <col min="100"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6" t="s">
        <v>110</v>
      </c>
      <c r="D5" s="26" t="s">
        <v>169</v>
      </c>
      <c r="E5" s="26" t="s">
        <v>170</v>
      </c>
      <c r="F5" s="47" t="s">
        <v>171</v>
      </c>
      <c r="G5" s="26" t="s">
        <v>172</v>
      </c>
      <c r="H5" s="26" t="s">
        <v>178</v>
      </c>
      <c r="I5" s="26" t="s">
        <v>181</v>
      </c>
      <c r="J5" s="26" t="s">
        <v>188</v>
      </c>
    </row>
    <row r="6" spans="2:10" ht="17.100000000000001" customHeight="1" thickBot="1" x14ac:dyDescent="0.25">
      <c r="B6" s="28" t="s">
        <v>30</v>
      </c>
      <c r="C6" s="29">
        <v>254</v>
      </c>
      <c r="D6" s="29">
        <v>186</v>
      </c>
      <c r="E6" s="29">
        <v>189</v>
      </c>
      <c r="F6" s="29">
        <v>209</v>
      </c>
      <c r="G6" s="29">
        <v>261</v>
      </c>
      <c r="H6" s="29">
        <v>263</v>
      </c>
      <c r="I6" s="29">
        <v>639</v>
      </c>
      <c r="J6" s="29">
        <f>+'Concursos TSJ persona juridica'!J6+'Concurso TSJ pers nat no empre'!D6+'Concursos TSJ  pers nat empresa'!J6</f>
        <v>1344</v>
      </c>
    </row>
    <row r="7" spans="2:10" ht="17.100000000000001" customHeight="1" thickBot="1" x14ac:dyDescent="0.25">
      <c r="B7" s="28" t="s">
        <v>31</v>
      </c>
      <c r="C7" s="29">
        <v>53</v>
      </c>
      <c r="D7" s="29">
        <v>40</v>
      </c>
      <c r="E7" s="29">
        <v>39</v>
      </c>
      <c r="F7" s="29">
        <v>43</v>
      </c>
      <c r="G7" s="58">
        <v>57</v>
      </c>
      <c r="H7" s="58">
        <v>79</v>
      </c>
      <c r="I7" s="58">
        <v>97</v>
      </c>
      <c r="J7" s="29">
        <f>+'Concursos TSJ persona juridica'!J7+'Concurso TSJ pers nat no empre'!D7+'Concursos TSJ  pers nat empresa'!J7</f>
        <v>232</v>
      </c>
    </row>
    <row r="8" spans="2:10" ht="17.100000000000001" customHeight="1" thickBot="1" x14ac:dyDescent="0.25">
      <c r="B8" s="28" t="s">
        <v>99</v>
      </c>
      <c r="C8" s="29">
        <v>38</v>
      </c>
      <c r="D8" s="29">
        <v>43</v>
      </c>
      <c r="E8" s="29">
        <v>33</v>
      </c>
      <c r="F8" s="29">
        <v>40</v>
      </c>
      <c r="G8" s="29">
        <v>34</v>
      </c>
      <c r="H8" s="29">
        <v>49</v>
      </c>
      <c r="I8" s="29">
        <v>98</v>
      </c>
      <c r="J8" s="29">
        <f>+'Concursos TSJ persona juridica'!J8+'Concurso TSJ pers nat no empre'!D8+'Concursos TSJ  pers nat empresa'!J8</f>
        <v>176</v>
      </c>
    </row>
    <row r="9" spans="2:10" ht="17.100000000000001" customHeight="1" thickBot="1" x14ac:dyDescent="0.25">
      <c r="B9" s="28" t="s">
        <v>26</v>
      </c>
      <c r="C9" s="29">
        <v>74</v>
      </c>
      <c r="D9" s="29">
        <v>43</v>
      </c>
      <c r="E9" s="29">
        <v>42</v>
      </c>
      <c r="F9" s="29">
        <v>47</v>
      </c>
      <c r="G9" s="29">
        <v>66</v>
      </c>
      <c r="H9" s="29">
        <v>61</v>
      </c>
      <c r="I9" s="29">
        <v>104</v>
      </c>
      <c r="J9" s="29">
        <f>+'Concursos TSJ persona juridica'!J9+'Concurso TSJ pers nat no empre'!D9+'Concursos TSJ  pers nat empresa'!J9</f>
        <v>215</v>
      </c>
    </row>
    <row r="10" spans="2:10" ht="17.100000000000001" customHeight="1" thickBot="1" x14ac:dyDescent="0.25">
      <c r="B10" s="28" t="s">
        <v>8</v>
      </c>
      <c r="C10" s="29">
        <v>38</v>
      </c>
      <c r="D10" s="29">
        <v>53</v>
      </c>
      <c r="E10" s="29">
        <v>47</v>
      </c>
      <c r="F10" s="29">
        <v>49</v>
      </c>
      <c r="G10" s="29">
        <v>55</v>
      </c>
      <c r="H10" s="29">
        <v>74</v>
      </c>
      <c r="I10" s="29">
        <v>147</v>
      </c>
      <c r="J10" s="29">
        <f>+'Concursos TSJ persona juridica'!J10+'Concurso TSJ pers nat no empre'!D10+'Concursos TSJ  pers nat empresa'!J10</f>
        <v>428</v>
      </c>
    </row>
    <row r="11" spans="2:10" ht="17.100000000000001" customHeight="1" thickBot="1" x14ac:dyDescent="0.25">
      <c r="B11" s="28" t="s">
        <v>9</v>
      </c>
      <c r="C11" s="29">
        <v>13</v>
      </c>
      <c r="D11" s="29">
        <v>12</v>
      </c>
      <c r="E11" s="29">
        <v>14</v>
      </c>
      <c r="F11" s="29">
        <v>22</v>
      </c>
      <c r="G11" s="29">
        <v>24</v>
      </c>
      <c r="H11" s="29">
        <v>22</v>
      </c>
      <c r="I11" s="29">
        <v>34</v>
      </c>
      <c r="J11" s="29">
        <f>+'Concursos TSJ persona juridica'!J11+'Concurso TSJ pers nat no empre'!D11+'Concursos TSJ  pers nat empresa'!J11</f>
        <v>76</v>
      </c>
    </row>
    <row r="12" spans="2:10" ht="17.100000000000001" customHeight="1" thickBot="1" x14ac:dyDescent="0.25">
      <c r="B12" s="28" t="s">
        <v>32</v>
      </c>
      <c r="C12" s="29">
        <v>102</v>
      </c>
      <c r="D12" s="29">
        <v>71</v>
      </c>
      <c r="E12" s="29">
        <v>60</v>
      </c>
      <c r="F12" s="29">
        <v>70</v>
      </c>
      <c r="G12" s="29">
        <v>53</v>
      </c>
      <c r="H12" s="29">
        <v>93</v>
      </c>
      <c r="I12" s="29">
        <v>143</v>
      </c>
      <c r="J12" s="29">
        <f>+'Concursos TSJ persona juridica'!J12+'Concurso TSJ pers nat no empre'!D12+'Concursos TSJ  pers nat empresa'!J12</f>
        <v>292</v>
      </c>
    </row>
    <row r="13" spans="2:10" ht="17.100000000000001" customHeight="1" thickBot="1" x14ac:dyDescent="0.25">
      <c r="B13" s="28" t="s">
        <v>28</v>
      </c>
      <c r="C13" s="29">
        <v>70</v>
      </c>
      <c r="D13" s="29">
        <v>55</v>
      </c>
      <c r="E13" s="29">
        <v>53</v>
      </c>
      <c r="F13" s="29">
        <v>78</v>
      </c>
      <c r="G13" s="29">
        <v>69</v>
      </c>
      <c r="H13" s="29">
        <v>78</v>
      </c>
      <c r="I13" s="29">
        <v>182</v>
      </c>
      <c r="J13" s="29">
        <f>+'Concursos TSJ persona juridica'!J13+'Concurso TSJ pers nat no empre'!D13+'Concursos TSJ  pers nat empresa'!J13</f>
        <v>259</v>
      </c>
    </row>
    <row r="14" spans="2:10" ht="17.100000000000001" customHeight="1" thickBot="1" x14ac:dyDescent="0.25">
      <c r="B14" s="28" t="s">
        <v>18</v>
      </c>
      <c r="C14" s="29">
        <v>817</v>
      </c>
      <c r="D14" s="29">
        <v>778</v>
      </c>
      <c r="E14" s="29">
        <v>617</v>
      </c>
      <c r="F14" s="29">
        <v>764</v>
      </c>
      <c r="G14" s="29">
        <v>846</v>
      </c>
      <c r="H14" s="29">
        <v>1047</v>
      </c>
      <c r="I14" s="29">
        <v>1503</v>
      </c>
      <c r="J14" s="29">
        <f>+'Concursos TSJ persona juridica'!J14+'Concurso TSJ pers nat no empre'!D14+'Concursos TSJ  pers nat empresa'!J14</f>
        <v>2475</v>
      </c>
    </row>
    <row r="15" spans="2:10" ht="17.100000000000001" customHeight="1" thickBot="1" x14ac:dyDescent="0.25">
      <c r="B15" s="28" t="s">
        <v>27</v>
      </c>
      <c r="C15" s="29">
        <v>340</v>
      </c>
      <c r="D15" s="29">
        <v>309</v>
      </c>
      <c r="E15" s="29">
        <v>245</v>
      </c>
      <c r="F15" s="29">
        <v>284</v>
      </c>
      <c r="G15" s="29">
        <v>311</v>
      </c>
      <c r="H15" s="29">
        <v>346</v>
      </c>
      <c r="I15" s="29">
        <v>572</v>
      </c>
      <c r="J15" s="29">
        <f>+'Concursos TSJ persona juridica'!J15+'Concurso TSJ pers nat no empre'!D15+'Concursos TSJ  pers nat empresa'!J15</f>
        <v>1030</v>
      </c>
    </row>
    <row r="16" spans="2:10" ht="17.100000000000001" customHeight="1" thickBot="1" x14ac:dyDescent="0.25">
      <c r="B16" s="28" t="s">
        <v>15</v>
      </c>
      <c r="C16" s="29">
        <v>23</v>
      </c>
      <c r="D16" s="29">
        <v>29</v>
      </c>
      <c r="E16" s="29">
        <v>26</v>
      </c>
      <c r="F16" s="29">
        <v>26</v>
      </c>
      <c r="G16" s="29">
        <v>16</v>
      </c>
      <c r="H16" s="29">
        <v>28</v>
      </c>
      <c r="I16" s="29">
        <v>72</v>
      </c>
      <c r="J16" s="29">
        <f>+'Concursos TSJ persona juridica'!J16+'Concurso TSJ pers nat no empre'!D16+'Concursos TSJ  pers nat empresa'!J16</f>
        <v>139</v>
      </c>
    </row>
    <row r="17" spans="2:14" ht="17.100000000000001" customHeight="1" thickBot="1" x14ac:dyDescent="0.25">
      <c r="B17" s="28" t="s">
        <v>10</v>
      </c>
      <c r="C17" s="29">
        <v>99</v>
      </c>
      <c r="D17" s="29">
        <v>79</v>
      </c>
      <c r="E17" s="29">
        <v>70</v>
      </c>
      <c r="F17" s="29">
        <v>65</v>
      </c>
      <c r="G17" s="29">
        <v>102</v>
      </c>
      <c r="H17" s="29">
        <v>138</v>
      </c>
      <c r="I17" s="29">
        <v>200</v>
      </c>
      <c r="J17" s="29">
        <f>+'Concursos TSJ persona juridica'!J17+'Concurso TSJ pers nat no empre'!D17+'Concursos TSJ  pers nat empresa'!J17</f>
        <v>384</v>
      </c>
    </row>
    <row r="18" spans="2:14" ht="17.100000000000001" customHeight="1" thickBot="1" x14ac:dyDescent="0.25">
      <c r="B18" s="28" t="s">
        <v>100</v>
      </c>
      <c r="C18" s="29">
        <v>294</v>
      </c>
      <c r="D18" s="29">
        <v>490</v>
      </c>
      <c r="E18" s="29">
        <v>344</v>
      </c>
      <c r="F18" s="29">
        <v>390</v>
      </c>
      <c r="G18" s="29">
        <v>446</v>
      </c>
      <c r="H18" s="29">
        <v>413</v>
      </c>
      <c r="I18" s="29">
        <v>817</v>
      </c>
      <c r="J18" s="29">
        <f>+'Concursos TSJ persona juridica'!J18+'Concurso TSJ pers nat no empre'!D18+'Concursos TSJ  pers nat empresa'!J18</f>
        <v>1613</v>
      </c>
    </row>
    <row r="19" spans="2:14" ht="17.100000000000001" customHeight="1" thickBot="1" x14ac:dyDescent="0.25">
      <c r="B19" s="28" t="s">
        <v>101</v>
      </c>
      <c r="C19" s="29">
        <v>47</v>
      </c>
      <c r="D19" s="29">
        <v>37</v>
      </c>
      <c r="E19" s="29">
        <v>28</v>
      </c>
      <c r="F19" s="29">
        <v>54</v>
      </c>
      <c r="G19" s="29">
        <v>31</v>
      </c>
      <c r="H19" s="29">
        <v>51</v>
      </c>
      <c r="I19" s="29">
        <v>99</v>
      </c>
      <c r="J19" s="29">
        <f>+'Concursos TSJ persona juridica'!J19+'Concurso TSJ pers nat no empre'!D19+'Concursos TSJ  pers nat empresa'!J19</f>
        <v>275</v>
      </c>
    </row>
    <row r="20" spans="2:14" ht="17.100000000000001" customHeight="1" thickBot="1" x14ac:dyDescent="0.25">
      <c r="B20" s="28" t="s">
        <v>102</v>
      </c>
      <c r="C20" s="29">
        <v>9</v>
      </c>
      <c r="D20" s="29">
        <v>9</v>
      </c>
      <c r="E20" s="29">
        <v>12</v>
      </c>
      <c r="F20" s="29">
        <v>18</v>
      </c>
      <c r="G20" s="29">
        <v>22</v>
      </c>
      <c r="H20" s="29">
        <v>16</v>
      </c>
      <c r="I20" s="29">
        <v>45</v>
      </c>
      <c r="J20" s="29">
        <f>+'Concursos TSJ persona juridica'!J20+'Concurso TSJ pers nat no empre'!D20+'Concursos TSJ  pers nat empresa'!J20</f>
        <v>78</v>
      </c>
    </row>
    <row r="21" spans="2:14" ht="17.100000000000001" customHeight="1" thickBot="1" x14ac:dyDescent="0.25">
      <c r="B21" s="28" t="s">
        <v>29</v>
      </c>
      <c r="C21" s="29">
        <v>109</v>
      </c>
      <c r="D21" s="29">
        <v>89</v>
      </c>
      <c r="E21" s="29">
        <v>68</v>
      </c>
      <c r="F21" s="29">
        <v>73</v>
      </c>
      <c r="G21" s="29">
        <v>93</v>
      </c>
      <c r="H21" s="29">
        <v>99</v>
      </c>
      <c r="I21" s="29">
        <v>139</v>
      </c>
      <c r="J21" s="29">
        <f>+'Concursos TSJ persona juridica'!J21+'Concurso TSJ pers nat no empre'!D21+'Concursos TSJ  pers nat empresa'!J21</f>
        <v>240</v>
      </c>
    </row>
    <row r="22" spans="2:14" ht="17.100000000000001" customHeight="1" thickBot="1" x14ac:dyDescent="0.25">
      <c r="B22" s="28" t="s">
        <v>11</v>
      </c>
      <c r="C22" s="29">
        <v>14</v>
      </c>
      <c r="D22" s="29">
        <v>19</v>
      </c>
      <c r="E22" s="29">
        <v>18</v>
      </c>
      <c r="F22" s="29">
        <v>13</v>
      </c>
      <c r="G22" s="29">
        <v>14</v>
      </c>
      <c r="H22" s="29">
        <v>14</v>
      </c>
      <c r="I22" s="29">
        <v>28</v>
      </c>
      <c r="J22" s="29">
        <f>+'Concursos TSJ persona juridica'!J22+'Concurso TSJ pers nat no empre'!D22+'Concursos TSJ  pers nat empresa'!J22</f>
        <v>41</v>
      </c>
    </row>
    <row r="23" spans="2:14" ht="17.100000000000001" customHeight="1" thickBot="1" x14ac:dyDescent="0.25">
      <c r="B23" s="49" t="s">
        <v>16</v>
      </c>
      <c r="C23" s="48">
        <v>2394</v>
      </c>
      <c r="D23" s="48">
        <v>2342</v>
      </c>
      <c r="E23" s="48">
        <v>1905</v>
      </c>
      <c r="F23" s="48">
        <v>2245</v>
      </c>
      <c r="G23" s="48">
        <f>SUM(G6:G22)</f>
        <v>2500</v>
      </c>
      <c r="H23" s="48">
        <f>SUM(H6:H22)</f>
        <v>2871</v>
      </c>
      <c r="I23" s="48">
        <f>SUM(I6:I22)</f>
        <v>4919</v>
      </c>
      <c r="J23" s="48">
        <f>+'Concursos TSJ persona juridica'!J23+'Concurso TSJ pers nat no empre'!D23+'Concursos TSJ  pers nat empresa'!J23</f>
        <v>9297</v>
      </c>
    </row>
    <row r="24" spans="2:14" ht="34.5" customHeight="1" x14ac:dyDescent="0.2">
      <c r="C24" s="17"/>
      <c r="G24" s="17"/>
      <c r="J24" s="70"/>
    </row>
    <row r="25" spans="2:14" ht="36.75" customHeight="1" x14ac:dyDescent="0.2">
      <c r="B25" s="50"/>
      <c r="C25" s="50"/>
      <c r="D25" s="50"/>
      <c r="E25" s="50"/>
    </row>
    <row r="27" spans="2:14" ht="39" customHeight="1" x14ac:dyDescent="0.2">
      <c r="C27" s="27" t="s">
        <v>174</v>
      </c>
      <c r="D27" s="27" t="s">
        <v>179</v>
      </c>
      <c r="E27" s="27" t="s">
        <v>182</v>
      </c>
      <c r="F27" s="27" t="s">
        <v>189</v>
      </c>
    </row>
    <row r="28" spans="2:14" ht="17.100000000000001" customHeight="1" thickBot="1" x14ac:dyDescent="0.25">
      <c r="B28" s="28" t="s">
        <v>30</v>
      </c>
      <c r="C28" s="30">
        <f t="shared" ref="C28:C45" si="0">+IF(C6&gt;0,(G6-C6)/C6,"-")</f>
        <v>2.7559055118110236E-2</v>
      </c>
      <c r="D28" s="30">
        <f t="shared" ref="D28:F45" si="1">+IF(D6&gt;0,(H6-D6)/D6,"-")</f>
        <v>0.41397849462365593</v>
      </c>
      <c r="E28" s="30">
        <f t="shared" si="1"/>
        <v>2.3809523809523809</v>
      </c>
      <c r="F28" s="30">
        <f t="shared" si="1"/>
        <v>5.4306220095693778</v>
      </c>
      <c r="K28" s="69"/>
      <c r="L28" s="69"/>
      <c r="M28" s="69"/>
      <c r="N28" s="69"/>
    </row>
    <row r="29" spans="2:14" ht="17.100000000000001" customHeight="1" thickBot="1" x14ac:dyDescent="0.25">
      <c r="B29" s="28" t="s">
        <v>31</v>
      </c>
      <c r="C29" s="30">
        <f t="shared" si="0"/>
        <v>7.5471698113207544E-2</v>
      </c>
      <c r="D29" s="30">
        <f t="shared" si="1"/>
        <v>0.97499999999999998</v>
      </c>
      <c r="E29" s="30">
        <f t="shared" si="1"/>
        <v>1.4871794871794872</v>
      </c>
      <c r="F29" s="30">
        <f t="shared" si="1"/>
        <v>4.3953488372093021</v>
      </c>
      <c r="K29" s="69"/>
      <c r="L29" s="69"/>
      <c r="M29" s="69"/>
      <c r="N29" s="69"/>
    </row>
    <row r="30" spans="2:14" ht="17.100000000000001" customHeight="1" thickBot="1" x14ac:dyDescent="0.25">
      <c r="B30" s="28" t="s">
        <v>99</v>
      </c>
      <c r="C30" s="30">
        <f t="shared" si="0"/>
        <v>-0.10526315789473684</v>
      </c>
      <c r="D30" s="30">
        <f t="shared" si="1"/>
        <v>0.13953488372093023</v>
      </c>
      <c r="E30" s="30">
        <f t="shared" si="1"/>
        <v>1.9696969696969697</v>
      </c>
      <c r="F30" s="30">
        <f t="shared" si="1"/>
        <v>3.4</v>
      </c>
      <c r="K30" s="69"/>
      <c r="L30" s="69"/>
      <c r="M30" s="69"/>
      <c r="N30" s="69"/>
    </row>
    <row r="31" spans="2:14" ht="17.100000000000001" customHeight="1" thickBot="1" x14ac:dyDescent="0.25">
      <c r="B31" s="28" t="s">
        <v>26</v>
      </c>
      <c r="C31" s="30">
        <f t="shared" si="0"/>
        <v>-0.10810810810810811</v>
      </c>
      <c r="D31" s="30">
        <f t="shared" si="1"/>
        <v>0.41860465116279072</v>
      </c>
      <c r="E31" s="30">
        <f t="shared" si="1"/>
        <v>1.4761904761904763</v>
      </c>
      <c r="F31" s="30">
        <f t="shared" si="1"/>
        <v>3.5744680851063828</v>
      </c>
      <c r="K31" s="69"/>
      <c r="L31" s="69"/>
      <c r="M31" s="69"/>
      <c r="N31" s="69"/>
    </row>
    <row r="32" spans="2:14" ht="17.100000000000001" customHeight="1" thickBot="1" x14ac:dyDescent="0.25">
      <c r="B32" s="28" t="s">
        <v>8</v>
      </c>
      <c r="C32" s="30">
        <f t="shared" si="0"/>
        <v>0.44736842105263158</v>
      </c>
      <c r="D32" s="30">
        <f t="shared" si="1"/>
        <v>0.39622641509433965</v>
      </c>
      <c r="E32" s="30">
        <f t="shared" si="1"/>
        <v>2.1276595744680851</v>
      </c>
      <c r="F32" s="30">
        <f t="shared" si="1"/>
        <v>7.7346938775510203</v>
      </c>
      <c r="K32" s="69"/>
      <c r="L32" s="69"/>
      <c r="M32" s="69"/>
      <c r="N32" s="69"/>
    </row>
    <row r="33" spans="1:23" ht="17.100000000000001" customHeight="1" thickBot="1" x14ac:dyDescent="0.25">
      <c r="B33" s="28" t="s">
        <v>9</v>
      </c>
      <c r="C33" s="30">
        <f t="shared" si="0"/>
        <v>0.84615384615384615</v>
      </c>
      <c r="D33" s="30">
        <f t="shared" si="1"/>
        <v>0.83333333333333337</v>
      </c>
      <c r="E33" s="30">
        <f t="shared" si="1"/>
        <v>1.4285714285714286</v>
      </c>
      <c r="F33" s="30">
        <f t="shared" si="1"/>
        <v>2.4545454545454546</v>
      </c>
      <c r="K33" s="69"/>
      <c r="L33" s="69"/>
      <c r="M33" s="69"/>
      <c r="N33" s="69"/>
    </row>
    <row r="34" spans="1:23" ht="17.100000000000001" customHeight="1" thickBot="1" x14ac:dyDescent="0.25">
      <c r="B34" s="28" t="s">
        <v>32</v>
      </c>
      <c r="C34" s="30">
        <f t="shared" si="0"/>
        <v>-0.48039215686274511</v>
      </c>
      <c r="D34" s="30">
        <f t="shared" si="1"/>
        <v>0.30985915492957744</v>
      </c>
      <c r="E34" s="30">
        <f t="shared" si="1"/>
        <v>1.3833333333333333</v>
      </c>
      <c r="F34" s="30">
        <f t="shared" si="1"/>
        <v>3.1714285714285713</v>
      </c>
      <c r="K34" s="69"/>
      <c r="L34" s="69"/>
      <c r="M34" s="69"/>
      <c r="N34" s="69"/>
    </row>
    <row r="35" spans="1:23" ht="17.100000000000001" customHeight="1" thickBot="1" x14ac:dyDescent="0.25">
      <c r="B35" s="28" t="s">
        <v>28</v>
      </c>
      <c r="C35" s="30">
        <f t="shared" si="0"/>
        <v>-1.4285714285714285E-2</v>
      </c>
      <c r="D35" s="30">
        <f t="shared" si="1"/>
        <v>0.41818181818181815</v>
      </c>
      <c r="E35" s="30">
        <f t="shared" si="1"/>
        <v>2.4339622641509435</v>
      </c>
      <c r="F35" s="30">
        <f t="shared" si="1"/>
        <v>2.3205128205128207</v>
      </c>
      <c r="K35" s="69"/>
      <c r="L35" s="69"/>
      <c r="M35" s="69"/>
      <c r="N35" s="69"/>
    </row>
    <row r="36" spans="1:23" ht="17.100000000000001" customHeight="1" thickBot="1" x14ac:dyDescent="0.25">
      <c r="B36" s="28" t="s">
        <v>18</v>
      </c>
      <c r="C36" s="30">
        <f t="shared" si="0"/>
        <v>3.5495716034271728E-2</v>
      </c>
      <c r="D36" s="30">
        <f t="shared" si="1"/>
        <v>0.34575835475578404</v>
      </c>
      <c r="E36" s="30">
        <f t="shared" si="1"/>
        <v>1.4359805510534847</v>
      </c>
      <c r="F36" s="30">
        <f t="shared" si="1"/>
        <v>2.2395287958115184</v>
      </c>
      <c r="K36" s="69"/>
      <c r="L36" s="69"/>
      <c r="M36" s="69"/>
      <c r="N36" s="69"/>
    </row>
    <row r="37" spans="1:23" ht="17.100000000000001" customHeight="1" thickBot="1" x14ac:dyDescent="0.25">
      <c r="B37" s="28" t="s">
        <v>27</v>
      </c>
      <c r="C37" s="30">
        <f t="shared" si="0"/>
        <v>-8.5294117647058826E-2</v>
      </c>
      <c r="D37" s="30">
        <f t="shared" si="1"/>
        <v>0.11974110032362459</v>
      </c>
      <c r="E37" s="30">
        <f t="shared" si="1"/>
        <v>1.3346938775510204</v>
      </c>
      <c r="F37" s="30">
        <f t="shared" si="1"/>
        <v>2.6267605633802815</v>
      </c>
      <c r="K37" s="69"/>
      <c r="L37" s="69"/>
      <c r="M37" s="69"/>
      <c r="N37" s="69"/>
    </row>
    <row r="38" spans="1:23" ht="17.100000000000001" customHeight="1" thickBot="1" x14ac:dyDescent="0.25">
      <c r="B38" s="28" t="s">
        <v>15</v>
      </c>
      <c r="C38" s="30">
        <f t="shared" si="0"/>
        <v>-0.30434782608695654</v>
      </c>
      <c r="D38" s="30">
        <f t="shared" si="1"/>
        <v>-3.4482758620689655E-2</v>
      </c>
      <c r="E38" s="30">
        <f t="shared" si="1"/>
        <v>1.7692307692307692</v>
      </c>
      <c r="F38" s="30">
        <f t="shared" si="1"/>
        <v>4.3461538461538458</v>
      </c>
      <c r="K38" s="69"/>
      <c r="L38" s="69"/>
      <c r="M38" s="69"/>
      <c r="N38" s="69"/>
    </row>
    <row r="39" spans="1:23" ht="17.100000000000001" customHeight="1" thickBot="1" x14ac:dyDescent="0.25">
      <c r="B39" s="28" t="s">
        <v>10</v>
      </c>
      <c r="C39" s="30">
        <f t="shared" si="0"/>
        <v>3.0303030303030304E-2</v>
      </c>
      <c r="D39" s="30">
        <f t="shared" si="1"/>
        <v>0.74683544303797467</v>
      </c>
      <c r="E39" s="30">
        <f t="shared" si="1"/>
        <v>1.8571428571428572</v>
      </c>
      <c r="F39" s="30">
        <f t="shared" si="1"/>
        <v>4.907692307692308</v>
      </c>
      <c r="K39" s="69"/>
      <c r="L39" s="69"/>
      <c r="M39" s="69"/>
      <c r="N39" s="69"/>
    </row>
    <row r="40" spans="1:23" ht="17.100000000000001" customHeight="1" thickBot="1" x14ac:dyDescent="0.25">
      <c r="B40" s="28" t="s">
        <v>100</v>
      </c>
      <c r="C40" s="30">
        <f t="shared" si="0"/>
        <v>0.51700680272108845</v>
      </c>
      <c r="D40" s="30">
        <f t="shared" si="1"/>
        <v>-0.15714285714285714</v>
      </c>
      <c r="E40" s="30">
        <f t="shared" si="1"/>
        <v>1.375</v>
      </c>
      <c r="F40" s="30">
        <f t="shared" si="1"/>
        <v>3.1358974358974359</v>
      </c>
      <c r="K40" s="69"/>
      <c r="L40" s="69"/>
      <c r="M40" s="69"/>
      <c r="N40" s="69"/>
    </row>
    <row r="41" spans="1:23" ht="17.100000000000001" customHeight="1" thickBot="1" x14ac:dyDescent="0.25">
      <c r="B41" s="28" t="s">
        <v>101</v>
      </c>
      <c r="C41" s="30">
        <f t="shared" si="0"/>
        <v>-0.34042553191489361</v>
      </c>
      <c r="D41" s="30">
        <f t="shared" si="1"/>
        <v>0.3783783783783784</v>
      </c>
      <c r="E41" s="30">
        <f t="shared" si="1"/>
        <v>2.5357142857142856</v>
      </c>
      <c r="F41" s="30">
        <f t="shared" si="1"/>
        <v>4.0925925925925926</v>
      </c>
      <c r="K41" s="69"/>
      <c r="L41" s="69"/>
      <c r="M41" s="69"/>
      <c r="N41" s="69"/>
    </row>
    <row r="42" spans="1:23" ht="17.100000000000001" customHeight="1" thickBot="1" x14ac:dyDescent="0.25">
      <c r="B42" s="28" t="s">
        <v>102</v>
      </c>
      <c r="C42" s="30">
        <f t="shared" si="0"/>
        <v>1.4444444444444444</v>
      </c>
      <c r="D42" s="30">
        <f t="shared" si="1"/>
        <v>0.77777777777777779</v>
      </c>
      <c r="E42" s="30">
        <f t="shared" si="1"/>
        <v>2.75</v>
      </c>
      <c r="F42" s="30">
        <f t="shared" si="1"/>
        <v>3.3333333333333335</v>
      </c>
      <c r="K42" s="69"/>
      <c r="L42" s="69"/>
      <c r="M42" s="69"/>
      <c r="N42" s="69"/>
    </row>
    <row r="43" spans="1:23" ht="17.100000000000001" customHeight="1" thickBot="1" x14ac:dyDescent="0.25">
      <c r="B43" s="28" t="s">
        <v>29</v>
      </c>
      <c r="C43" s="30">
        <f t="shared" si="0"/>
        <v>-0.14678899082568808</v>
      </c>
      <c r="D43" s="30">
        <f t="shared" si="1"/>
        <v>0.11235955056179775</v>
      </c>
      <c r="E43" s="30">
        <f t="shared" si="1"/>
        <v>1.0441176470588236</v>
      </c>
      <c r="F43" s="30">
        <f t="shared" si="1"/>
        <v>2.2876712328767121</v>
      </c>
      <c r="K43" s="69"/>
      <c r="L43" s="69"/>
      <c r="M43" s="69"/>
      <c r="N43" s="69"/>
    </row>
    <row r="44" spans="1:23" ht="17.100000000000001" customHeight="1" thickBot="1" x14ac:dyDescent="0.25">
      <c r="B44" s="28" t="s">
        <v>11</v>
      </c>
      <c r="C44" s="30">
        <f t="shared" si="0"/>
        <v>0</v>
      </c>
      <c r="D44" s="30">
        <f t="shared" si="1"/>
        <v>-0.26315789473684209</v>
      </c>
      <c r="E44" s="30">
        <f t="shared" si="1"/>
        <v>0.55555555555555558</v>
      </c>
      <c r="F44" s="30">
        <f t="shared" si="1"/>
        <v>2.1538461538461537</v>
      </c>
      <c r="K44" s="69"/>
      <c r="L44" s="69"/>
      <c r="M44" s="69"/>
      <c r="N44" s="69"/>
    </row>
    <row r="45" spans="1:23" ht="17.100000000000001" customHeight="1" thickBot="1" x14ac:dyDescent="0.25">
      <c r="B45" s="49" t="s">
        <v>16</v>
      </c>
      <c r="C45" s="51">
        <f t="shared" si="0"/>
        <v>4.4277360066833749E-2</v>
      </c>
      <c r="D45" s="51">
        <f t="shared" si="1"/>
        <v>0.22587532023911186</v>
      </c>
      <c r="E45" s="51">
        <f t="shared" si="1"/>
        <v>1.5821522309711287</v>
      </c>
      <c r="F45" s="51">
        <f t="shared" si="1"/>
        <v>3.1412026726057904</v>
      </c>
      <c r="K45" s="69"/>
      <c r="L45" s="69"/>
      <c r="M45" s="69"/>
      <c r="N45" s="69"/>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20.25" customHeight="1" x14ac:dyDescent="0.2">
      <c r="A51" s="20"/>
      <c r="B51" s="20"/>
      <c r="C51" s="26" t="s">
        <v>110</v>
      </c>
      <c r="D51" s="26" t="s">
        <v>169</v>
      </c>
      <c r="E51" s="26" t="s">
        <v>170</v>
      </c>
      <c r="F51" s="47" t="s">
        <v>171</v>
      </c>
      <c r="G51" s="26" t="s">
        <v>172</v>
      </c>
      <c r="H51" s="26" t="s">
        <v>178</v>
      </c>
      <c r="I51" s="26" t="s">
        <v>181</v>
      </c>
      <c r="J51" s="26" t="s">
        <v>188</v>
      </c>
      <c r="K51" s="20"/>
      <c r="L51" s="20"/>
      <c r="M51" s="20"/>
      <c r="N51" s="20"/>
      <c r="O51" s="20"/>
      <c r="P51" s="20"/>
      <c r="Q51" s="20"/>
      <c r="R51" s="20"/>
      <c r="S51" s="20"/>
      <c r="T51" s="20">
        <v>2022</v>
      </c>
      <c r="U51" s="20"/>
      <c r="V51" s="20"/>
      <c r="W51" s="20"/>
    </row>
    <row r="52" spans="1:23" ht="15" thickBot="1" x14ac:dyDescent="0.25">
      <c r="A52" s="20"/>
      <c r="B52" s="28" t="s">
        <v>30</v>
      </c>
      <c r="C52" s="67">
        <v>2.9390715426712108</v>
      </c>
      <c r="D52" s="67">
        <v>2.1522334918773436</v>
      </c>
      <c r="E52" s="67">
        <v>2.1869469352947202</v>
      </c>
      <c r="F52" s="67">
        <v>2.4183698914105634</v>
      </c>
      <c r="G52" s="67">
        <f t="shared" ref="G52:J69" si="2">+G6/$T52*100000</f>
        <v>3.0132026765552049</v>
      </c>
      <c r="H52" s="67">
        <f t="shared" si="2"/>
        <v>3.0362923522376204</v>
      </c>
      <c r="I52" s="67">
        <f t="shared" si="2"/>
        <v>7.3771513805317097</v>
      </c>
      <c r="J52" s="67">
        <f t="shared" si="2"/>
        <v>15.516262058583127</v>
      </c>
      <c r="K52" s="20"/>
      <c r="L52" s="20"/>
      <c r="M52" s="20"/>
      <c r="N52" s="20"/>
      <c r="O52" s="20"/>
      <c r="P52" s="20"/>
      <c r="Q52" s="20"/>
      <c r="R52" s="20">
        <v>8635689</v>
      </c>
      <c r="S52" s="20">
        <v>8642185</v>
      </c>
      <c r="T52" s="20">
        <v>8661880</v>
      </c>
      <c r="U52" s="20"/>
      <c r="V52" s="20"/>
      <c r="W52" s="20"/>
    </row>
    <row r="53" spans="1:23" ht="15" thickBot="1" x14ac:dyDescent="0.25">
      <c r="A53" s="20"/>
      <c r="B53" s="28" t="s">
        <v>31</v>
      </c>
      <c r="C53" s="67">
        <v>3.9961968270197197</v>
      </c>
      <c r="D53" s="67">
        <v>3.0159976052979016</v>
      </c>
      <c r="E53" s="67">
        <v>2.9405976651654537</v>
      </c>
      <c r="F53" s="67">
        <v>3.2421974256952444</v>
      </c>
      <c r="G53" s="67">
        <f t="shared" si="2"/>
        <v>4.3007767051825114</v>
      </c>
      <c r="H53" s="67">
        <f t="shared" si="2"/>
        <v>5.9607256089371647</v>
      </c>
      <c r="I53" s="67">
        <f t="shared" ref="I53:J53" si="3">+I7/$T53*100000</f>
        <v>7.3188656211000636</v>
      </c>
      <c r="J53" s="67">
        <f t="shared" si="3"/>
        <v>17.5049157123218</v>
      </c>
      <c r="K53" s="20"/>
      <c r="L53" s="20"/>
      <c r="M53" s="20"/>
      <c r="N53" s="20"/>
      <c r="O53" s="20"/>
      <c r="P53" s="20"/>
      <c r="Q53" s="20"/>
      <c r="R53" s="20">
        <v>1329391</v>
      </c>
      <c r="S53" s="20">
        <v>1326261</v>
      </c>
      <c r="T53" s="20">
        <v>1325342</v>
      </c>
      <c r="U53" s="20"/>
      <c r="V53" s="20"/>
      <c r="W53" s="20"/>
    </row>
    <row r="54" spans="1:23" ht="15" thickBot="1" x14ac:dyDescent="0.25">
      <c r="A54" s="20"/>
      <c r="B54" s="28" t="s">
        <v>99</v>
      </c>
      <c r="C54" s="67">
        <v>3.7557126365893381</v>
      </c>
      <c r="D54" s="67">
        <v>4.2498853519300406</v>
      </c>
      <c r="E54" s="67">
        <v>3.2615399212486365</v>
      </c>
      <c r="F54" s="67">
        <v>3.9533817227256192</v>
      </c>
      <c r="G54" s="67">
        <f t="shared" si="2"/>
        <v>3.3847719111716383</v>
      </c>
      <c r="H54" s="67">
        <f t="shared" si="2"/>
        <v>4.8780536366885388</v>
      </c>
      <c r="I54" s="67">
        <f t="shared" ref="I54:J54" si="4">+I8/$T54*100000</f>
        <v>9.7561072733770775</v>
      </c>
      <c r="J54" s="67">
        <f t="shared" si="4"/>
        <v>17.521172246064953</v>
      </c>
      <c r="K54" s="20"/>
      <c r="L54" s="20"/>
      <c r="M54" s="20"/>
      <c r="N54" s="20"/>
      <c r="O54" s="20"/>
      <c r="P54" s="20"/>
      <c r="Q54" s="20"/>
      <c r="R54" s="20">
        <v>1018784</v>
      </c>
      <c r="S54" s="20">
        <v>1011792</v>
      </c>
      <c r="T54" s="20">
        <v>1004499</v>
      </c>
      <c r="U54" s="20"/>
      <c r="V54" s="20"/>
      <c r="W54" s="20"/>
    </row>
    <row r="55" spans="1:23" ht="15" thickBot="1" x14ac:dyDescent="0.25">
      <c r="A55" s="20"/>
      <c r="B55" s="28" t="s">
        <v>26</v>
      </c>
      <c r="C55" s="67">
        <v>6.308567375499571</v>
      </c>
      <c r="D55" s="67">
        <v>3.6657891506281284</v>
      </c>
      <c r="E55" s="67">
        <v>3.5805382401484049</v>
      </c>
      <c r="F55" s="67">
        <v>4.0067927925470244</v>
      </c>
      <c r="G55" s="67">
        <f t="shared" si="2"/>
        <v>5.6110329911736754</v>
      </c>
      <c r="H55" s="67">
        <f t="shared" si="2"/>
        <v>5.1859547342665788</v>
      </c>
      <c r="I55" s="67">
        <f t="shared" ref="I55:J55" si="5">+I9/$T55*100000</f>
        <v>8.8416277436676101</v>
      </c>
      <c r="J55" s="67">
        <f t="shared" si="5"/>
        <v>18.278365047005156</v>
      </c>
      <c r="K55" s="20"/>
      <c r="L55" s="20"/>
      <c r="M55" s="20"/>
      <c r="N55" s="20"/>
      <c r="O55" s="20"/>
      <c r="P55" s="20"/>
      <c r="Q55" s="20"/>
      <c r="R55" s="20">
        <v>1171543</v>
      </c>
      <c r="S55" s="20">
        <v>1173008</v>
      </c>
      <c r="T55" s="20">
        <v>1176254</v>
      </c>
      <c r="U55" s="20"/>
      <c r="V55" s="20"/>
      <c r="W55" s="20"/>
    </row>
    <row r="56" spans="1:23" ht="15" thickBot="1" x14ac:dyDescent="0.25">
      <c r="A56" s="20"/>
      <c r="B56" s="28" t="s">
        <v>8</v>
      </c>
      <c r="C56" s="67">
        <v>1.7487795359659521</v>
      </c>
      <c r="D56" s="67">
        <v>2.4390872475314596</v>
      </c>
      <c r="E56" s="67">
        <v>2.1629641629052565</v>
      </c>
      <c r="F56" s="67">
        <v>2.255005191113991</v>
      </c>
      <c r="G56" s="67">
        <f t="shared" si="2"/>
        <v>2.5270950536938779</v>
      </c>
      <c r="H56" s="67">
        <f t="shared" si="2"/>
        <v>3.4000915267881267</v>
      </c>
      <c r="I56" s="67">
        <f t="shared" ref="I56:J56" si="6">+I10/$T56*100000</f>
        <v>6.7542358707818195</v>
      </c>
      <c r="J56" s="67">
        <f t="shared" si="6"/>
        <v>19.665394236017811</v>
      </c>
      <c r="R56" s="20">
        <v>2175952</v>
      </c>
      <c r="S56" s="20">
        <v>2172944</v>
      </c>
      <c r="T56" s="20">
        <v>2176412</v>
      </c>
      <c r="U56" s="20"/>
      <c r="V56" s="20"/>
      <c r="W56" s="20"/>
    </row>
    <row r="57" spans="1:23" ht="15" thickBot="1" x14ac:dyDescent="0.25">
      <c r="A57" s="20"/>
      <c r="B57" s="28" t="s">
        <v>9</v>
      </c>
      <c r="C57" s="67">
        <v>2.224096546320232</v>
      </c>
      <c r="D57" s="67">
        <v>2.0530121966032913</v>
      </c>
      <c r="E57" s="67">
        <v>2.3951808960371732</v>
      </c>
      <c r="F57" s="67">
        <v>3.763855693772701</v>
      </c>
      <c r="G57" s="67">
        <f t="shared" si="2"/>
        <v>4.1010078226724218</v>
      </c>
      <c r="H57" s="67">
        <f t="shared" si="2"/>
        <v>3.7592571707830533</v>
      </c>
      <c r="I57" s="67">
        <f t="shared" ref="I57:J57" si="7">+I11/$T57*100000</f>
        <v>5.8097610821192642</v>
      </c>
      <c r="J57" s="67">
        <f t="shared" si="7"/>
        <v>12.986524771796002</v>
      </c>
      <c r="R57" s="20">
        <v>582905</v>
      </c>
      <c r="S57" s="20">
        <v>584507</v>
      </c>
      <c r="T57" s="20">
        <v>585222</v>
      </c>
      <c r="U57" s="20"/>
      <c r="V57" s="20"/>
      <c r="W57" s="20"/>
    </row>
    <row r="58" spans="1:23" ht="15" thickBot="1" x14ac:dyDescent="0.25">
      <c r="A58" s="20"/>
      <c r="B58" s="28" t="s">
        <v>176</v>
      </c>
      <c r="C58" s="67">
        <v>4.2800692699838319</v>
      </c>
      <c r="D58" s="67">
        <v>2.979263903616197</v>
      </c>
      <c r="E58" s="67">
        <v>2.5176878058728427</v>
      </c>
      <c r="F58" s="67">
        <v>2.937302440184983</v>
      </c>
      <c r="G58" s="67">
        <f t="shared" si="2"/>
        <v>2.2362265322792974</v>
      </c>
      <c r="H58" s="67">
        <f t="shared" si="2"/>
        <v>3.923944669848578</v>
      </c>
      <c r="I58" s="67">
        <f t="shared" ref="I58:J58" si="8">+I12/$T58*100000</f>
        <v>6.0335923418101789</v>
      </c>
      <c r="J58" s="67">
        <f t="shared" si="8"/>
        <v>12.320342404255751</v>
      </c>
      <c r="R58" s="20">
        <v>2394918</v>
      </c>
      <c r="S58" s="20">
        <v>2383139</v>
      </c>
      <c r="T58" s="20">
        <v>2370064</v>
      </c>
      <c r="U58" s="20"/>
      <c r="V58" s="20"/>
      <c r="W58" s="20"/>
    </row>
    <row r="59" spans="1:23" ht="15" thickBot="1" x14ac:dyDescent="0.25">
      <c r="A59" s="20"/>
      <c r="B59" s="28" t="s">
        <v>28</v>
      </c>
      <c r="C59" s="67">
        <v>3.4153638679874039</v>
      </c>
      <c r="D59" s="67">
        <v>2.683500181990103</v>
      </c>
      <c r="E59" s="67">
        <v>2.5859183571904629</v>
      </c>
      <c r="F59" s="67">
        <v>3.8056911671859646</v>
      </c>
      <c r="G59" s="67">
        <f t="shared" si="2"/>
        <v>3.3622568637550172</v>
      </c>
      <c r="H59" s="67">
        <f t="shared" si="2"/>
        <v>3.8008121068534977</v>
      </c>
      <c r="I59" s="67">
        <f t="shared" ref="I59:J59" si="9">+I13/$T59*100000</f>
        <v>8.8685615826581614</v>
      </c>
      <c r="J59" s="67">
        <f t="shared" si="9"/>
        <v>12.620645329167383</v>
      </c>
      <c r="R59" s="20">
        <v>2045221</v>
      </c>
      <c r="S59" s="20">
        <v>2049562</v>
      </c>
      <c r="T59" s="20">
        <v>2052193</v>
      </c>
      <c r="U59" s="20"/>
      <c r="V59" s="20"/>
      <c r="W59" s="20"/>
    </row>
    <row r="60" spans="1:23" ht="15" thickBot="1" x14ac:dyDescent="0.25">
      <c r="A60" s="20"/>
      <c r="B60" s="28" t="s">
        <v>18</v>
      </c>
      <c r="C60" s="67">
        <v>10.523791110088645</v>
      </c>
      <c r="D60" s="67">
        <v>10.02143143653484</v>
      </c>
      <c r="E60" s="67">
        <v>7.9475876559665775</v>
      </c>
      <c r="F60" s="67">
        <v>9.8410971947462969</v>
      </c>
      <c r="G60" s="67">
        <f t="shared" si="2"/>
        <v>10.869422771980325</v>
      </c>
      <c r="H60" s="67">
        <f t="shared" si="2"/>
        <v>13.451874281635224</v>
      </c>
      <c r="I60" s="67">
        <f t="shared" ref="I60:J60" si="10">+I14/$T60*100000</f>
        <v>19.310570243837386</v>
      </c>
      <c r="J60" s="67">
        <f t="shared" si="10"/>
        <v>31.798843215899886</v>
      </c>
      <c r="R60" s="20">
        <v>7780479</v>
      </c>
      <c r="S60" s="20">
        <v>7763362</v>
      </c>
      <c r="T60" s="20">
        <v>7783302</v>
      </c>
      <c r="U60" s="20"/>
      <c r="V60" s="20"/>
      <c r="W60" s="20"/>
    </row>
    <row r="61" spans="1:23" ht="15" thickBot="1" x14ac:dyDescent="0.25">
      <c r="A61" s="20"/>
      <c r="B61" s="28" t="s">
        <v>177</v>
      </c>
      <c r="C61" s="67">
        <v>6.7218411201908683</v>
      </c>
      <c r="D61" s="67">
        <v>6.1089673709969956</v>
      </c>
      <c r="E61" s="67">
        <v>4.8436796307257728</v>
      </c>
      <c r="F61" s="67">
        <v>5.6147143474535488</v>
      </c>
      <c r="G61" s="67">
        <f t="shared" si="2"/>
        <v>6.1090126794424258</v>
      </c>
      <c r="H61" s="67">
        <f t="shared" si="2"/>
        <v>6.7965221449745314</v>
      </c>
      <c r="I61" s="67">
        <f t="shared" ref="I61:J61" si="11">+I15/$T61*100000</f>
        <v>11.235868979553272</v>
      </c>
      <c r="J61" s="67">
        <f t="shared" si="11"/>
        <v>20.232421414230544</v>
      </c>
      <c r="R61" s="20">
        <v>5057353</v>
      </c>
      <c r="S61" s="20">
        <v>5058138</v>
      </c>
      <c r="T61" s="20">
        <v>5090839</v>
      </c>
      <c r="U61" s="20"/>
      <c r="V61" s="20"/>
      <c r="W61" s="20"/>
    </row>
    <row r="62" spans="1:23" ht="15" thickBot="1" x14ac:dyDescent="0.25">
      <c r="A62" s="20"/>
      <c r="B62" s="28" t="s">
        <v>15</v>
      </c>
      <c r="C62" s="67">
        <v>2.1708332507472861</v>
      </c>
      <c r="D62" s="67">
        <v>2.7371375770291864</v>
      </c>
      <c r="E62" s="67">
        <v>2.453985413888236</v>
      </c>
      <c r="F62" s="67">
        <v>2.453985413888236</v>
      </c>
      <c r="G62" s="67">
        <f t="shared" si="2"/>
        <v>1.5176737855052669</v>
      </c>
      <c r="H62" s="67">
        <f t="shared" si="2"/>
        <v>2.6559291246342167</v>
      </c>
      <c r="I62" s="67">
        <f t="shared" ref="I62:J62" si="12">+I16/$T62*100000</f>
        <v>6.8295320347737007</v>
      </c>
      <c r="J62" s="67">
        <f t="shared" si="12"/>
        <v>13.184791011577007</v>
      </c>
      <c r="R62" s="20">
        <v>1063987</v>
      </c>
      <c r="S62" s="20">
        <v>1059501</v>
      </c>
      <c r="T62" s="20">
        <v>1054245</v>
      </c>
      <c r="U62" s="20"/>
      <c r="V62" s="20"/>
      <c r="W62" s="20"/>
    </row>
    <row r="63" spans="1:23" ht="15" thickBot="1" x14ac:dyDescent="0.25">
      <c r="A63" s="20"/>
      <c r="B63" s="28" t="s">
        <v>10</v>
      </c>
      <c r="C63" s="67">
        <v>3.6725904189906311</v>
      </c>
      <c r="D63" s="67">
        <v>2.9306529606086853</v>
      </c>
      <c r="E63" s="67">
        <v>2.5967811043368099</v>
      </c>
      <c r="F63" s="67">
        <v>2.4112967397413239</v>
      </c>
      <c r="G63" s="67">
        <f t="shared" si="2"/>
        <v>3.7930172783092959</v>
      </c>
      <c r="H63" s="67">
        <f t="shared" si="2"/>
        <v>5.131729258889048</v>
      </c>
      <c r="I63" s="67">
        <f t="shared" ref="I63:J63" si="13">+I17/$T63*100000</f>
        <v>7.4372887809986201</v>
      </c>
      <c r="J63" s="67">
        <f t="shared" si="13"/>
        <v>14.279594459517348</v>
      </c>
      <c r="R63" s="20">
        <v>2701819</v>
      </c>
      <c r="S63" s="20">
        <v>2695645</v>
      </c>
      <c r="T63" s="20">
        <v>2689152</v>
      </c>
      <c r="U63" s="20"/>
      <c r="V63" s="20"/>
      <c r="W63" s="20"/>
    </row>
    <row r="64" spans="1:23" ht="15" thickBot="1" x14ac:dyDescent="0.25">
      <c r="A64" s="20"/>
      <c r="B64" s="28" t="s">
        <v>100</v>
      </c>
      <c r="C64" s="67">
        <v>4.3547484755047625</v>
      </c>
      <c r="D64" s="67">
        <v>7.2579141258412703</v>
      </c>
      <c r="E64" s="67">
        <v>5.0953519577334632</v>
      </c>
      <c r="F64" s="67">
        <v>5.7767071613838681</v>
      </c>
      <c r="G64" s="67">
        <f t="shared" si="2"/>
        <v>6.6128387523026326</v>
      </c>
      <c r="H64" s="67">
        <f t="shared" si="2"/>
        <v>6.1235479926031102</v>
      </c>
      <c r="I64" s="67">
        <f t="shared" ref="I64:J64" si="14">+I18/$T64*100000</f>
        <v>12.113653050742712</v>
      </c>
      <c r="J64" s="67">
        <f t="shared" si="14"/>
        <v>23.915939254403913</v>
      </c>
      <c r="R64" s="20">
        <v>6779888</v>
      </c>
      <c r="S64" s="20">
        <v>6751251</v>
      </c>
      <c r="T64" s="20">
        <v>6744456</v>
      </c>
      <c r="U64" s="20"/>
      <c r="V64" s="20"/>
      <c r="W64" s="20"/>
    </row>
    <row r="65" spans="1:23" ht="15" thickBot="1" x14ac:dyDescent="0.25">
      <c r="A65" s="20"/>
      <c r="B65" s="28" t="s">
        <v>101</v>
      </c>
      <c r="C65" s="67">
        <v>3.0951882335431473</v>
      </c>
      <c r="D65" s="67">
        <v>2.4366375455552438</v>
      </c>
      <c r="E65" s="67">
        <v>1.8439419263661305</v>
      </c>
      <c r="F65" s="67">
        <v>3.5561737151346802</v>
      </c>
      <c r="G65" s="67">
        <f t="shared" si="2"/>
        <v>2.0242399468734962</v>
      </c>
      <c r="H65" s="67">
        <f t="shared" si="2"/>
        <v>3.3302012029209132</v>
      </c>
      <c r="I65" s="67">
        <f t="shared" ref="I65:J65" si="15">+I19/$T65*100000</f>
        <v>6.4645082174347133</v>
      </c>
      <c r="J65" s="67">
        <f t="shared" si="15"/>
        <v>17.95696727065198</v>
      </c>
      <c r="R65" s="20">
        <v>1511251</v>
      </c>
      <c r="S65" s="20">
        <v>1518486</v>
      </c>
      <c r="T65" s="20">
        <v>1531439</v>
      </c>
      <c r="U65" s="20"/>
      <c r="V65" s="20"/>
      <c r="W65" s="20"/>
    </row>
    <row r="66" spans="1:23" ht="15" thickBot="1" x14ac:dyDescent="0.25">
      <c r="A66" s="20"/>
      <c r="B66" s="28" t="s">
        <v>102</v>
      </c>
      <c r="C66" s="67">
        <v>1.3604681219644557</v>
      </c>
      <c r="D66" s="67">
        <v>1.3604681219644557</v>
      </c>
      <c r="E66" s="67">
        <v>1.8139574959526072</v>
      </c>
      <c r="F66" s="67">
        <v>2.7209362439289113</v>
      </c>
      <c r="G66" s="67">
        <f t="shared" si="2"/>
        <v>3.3151902015032877</v>
      </c>
      <c r="H66" s="67">
        <f t="shared" si="2"/>
        <v>2.4110474192751186</v>
      </c>
      <c r="I66" s="67">
        <f t="shared" ref="I66:J66" si="16">+I20/$T66*100000</f>
        <v>6.7810708667112705</v>
      </c>
      <c r="J66" s="67">
        <f t="shared" si="16"/>
        <v>11.753856168966202</v>
      </c>
      <c r="R66" s="20">
        <v>661197</v>
      </c>
      <c r="S66" s="20">
        <v>661537</v>
      </c>
      <c r="T66" s="20">
        <v>663612</v>
      </c>
      <c r="U66" s="20"/>
      <c r="V66" s="20"/>
      <c r="W66" s="20"/>
    </row>
    <row r="67" spans="1:23" ht="15" thickBot="1" x14ac:dyDescent="0.25">
      <c r="A67" s="20"/>
      <c r="B67" s="28" t="s">
        <v>29</v>
      </c>
      <c r="C67" s="67">
        <v>4.9232314645981265</v>
      </c>
      <c r="D67" s="67">
        <v>4.019886241736085</v>
      </c>
      <c r="E67" s="67">
        <v>3.071373757730941</v>
      </c>
      <c r="F67" s="67">
        <v>3.2972100634464514</v>
      </c>
      <c r="G67" s="67">
        <f t="shared" si="2"/>
        <v>4.2134812370962136</v>
      </c>
      <c r="H67" s="67">
        <f t="shared" si="2"/>
        <v>4.4853187362637117</v>
      </c>
      <c r="I67" s="67">
        <f t="shared" ref="I67:J67" si="17">+I21/$T67*100000</f>
        <v>6.2975687307136958</v>
      </c>
      <c r="J67" s="67">
        <f t="shared" si="17"/>
        <v>10.873499966699907</v>
      </c>
      <c r="R67" s="20">
        <v>2220504</v>
      </c>
      <c r="S67" s="20">
        <v>2213993</v>
      </c>
      <c r="T67" s="20">
        <v>2207201</v>
      </c>
      <c r="U67" s="20"/>
      <c r="V67" s="20"/>
      <c r="W67" s="20"/>
    </row>
    <row r="68" spans="1:23" ht="15" thickBot="1" x14ac:dyDescent="0.25">
      <c r="A68" s="20"/>
      <c r="B68" s="28" t="s">
        <v>11</v>
      </c>
      <c r="C68" s="67">
        <v>4.3777908416615592</v>
      </c>
      <c r="D68" s="67">
        <v>5.9412875708264021</v>
      </c>
      <c r="E68" s="67">
        <v>5.6285882249934334</v>
      </c>
      <c r="F68" s="67">
        <v>4.0650914958285904</v>
      </c>
      <c r="G68" s="67">
        <f t="shared" si="2"/>
        <v>4.3820523655257686</v>
      </c>
      <c r="H68" s="67">
        <f t="shared" si="2"/>
        <v>4.3820523655257686</v>
      </c>
      <c r="I68" s="67">
        <f t="shared" ref="I68:J68" si="18">+I22/$T68*100000</f>
        <v>8.7641047310515372</v>
      </c>
      <c r="J68" s="67">
        <f t="shared" si="18"/>
        <v>12.833153356182606</v>
      </c>
      <c r="R68" s="20">
        <v>319914</v>
      </c>
      <c r="S68" s="20">
        <v>319796</v>
      </c>
      <c r="T68" s="20">
        <v>319485</v>
      </c>
      <c r="U68" s="20"/>
      <c r="V68" s="20"/>
      <c r="W68" s="20"/>
    </row>
    <row r="69" spans="1:23" ht="15" thickBot="1" x14ac:dyDescent="0.25">
      <c r="A69" s="20"/>
      <c r="B69" s="49" t="s">
        <v>16</v>
      </c>
      <c r="C69" s="68">
        <v>5.052220310487006</v>
      </c>
      <c r="D69" s="68">
        <v>4.9424811892901284</v>
      </c>
      <c r="E69" s="68">
        <v>4.0202504976932945</v>
      </c>
      <c r="F69" s="68">
        <v>4.7377755209036456</v>
      </c>
      <c r="G69" s="68">
        <f t="shared" si="2"/>
        <v>5.270303649809656</v>
      </c>
      <c r="H69" s="68">
        <f t="shared" si="2"/>
        <v>6.0524167114414098</v>
      </c>
      <c r="I69" s="68">
        <f t="shared" ref="I69:J69" si="19">+I23/$T69*100000</f>
        <v>10.369849461365479</v>
      </c>
      <c r="J69" s="68">
        <f t="shared" si="19"/>
        <v>19.599205212912153</v>
      </c>
      <c r="R69" s="20">
        <v>47450795</v>
      </c>
      <c r="S69" s="20">
        <v>47385107</v>
      </c>
      <c r="T69" s="20">
        <v>47435597</v>
      </c>
      <c r="U69" s="20"/>
      <c r="V69" s="20"/>
      <c r="W69" s="20"/>
    </row>
    <row r="70" spans="1:23" ht="13.5" thickBot="1" x14ac:dyDescent="0.25">
      <c r="A70" s="20"/>
      <c r="B70" s="20"/>
      <c r="C70" s="67"/>
      <c r="D70" s="67"/>
      <c r="E70" s="67"/>
      <c r="F70" s="67"/>
      <c r="G70" s="67"/>
      <c r="H70" s="20"/>
      <c r="I70" s="20"/>
      <c r="R70" s="20"/>
      <c r="S70" s="20"/>
      <c r="T70" s="20"/>
      <c r="U70" s="20"/>
      <c r="V70" s="20"/>
      <c r="W70" s="20"/>
    </row>
    <row r="71" spans="1:23" ht="13.5" thickBot="1" x14ac:dyDescent="0.25">
      <c r="A71" s="20"/>
      <c r="B71" s="20"/>
      <c r="C71" s="67"/>
      <c r="D71" s="67"/>
      <c r="E71" s="67"/>
      <c r="F71" s="67"/>
      <c r="G71" s="67"/>
      <c r="H71" s="20"/>
      <c r="I71" s="20"/>
      <c r="R71" s="20"/>
      <c r="S71" s="20"/>
      <c r="T71" s="20"/>
      <c r="U71" s="20"/>
      <c r="V71" s="20"/>
      <c r="W71" s="20"/>
    </row>
    <row r="72" spans="1:23" ht="13.5" thickBot="1" x14ac:dyDescent="0.25">
      <c r="A72" s="20"/>
      <c r="B72" s="20"/>
      <c r="C72" s="67"/>
      <c r="D72" s="67"/>
      <c r="E72" s="67"/>
      <c r="F72" s="67"/>
      <c r="G72" s="67"/>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election activeCell="J24" sqref="J24"/>
    </sheetView>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110</v>
      </c>
      <c r="D5" s="65" t="s">
        <v>169</v>
      </c>
      <c r="E5" s="65" t="s">
        <v>170</v>
      </c>
      <c r="F5" s="65" t="s">
        <v>171</v>
      </c>
      <c r="G5" s="26" t="s">
        <v>172</v>
      </c>
      <c r="H5" s="26" t="s">
        <v>178</v>
      </c>
      <c r="I5" s="26" t="s">
        <v>181</v>
      </c>
      <c r="J5" s="26" t="s">
        <v>188</v>
      </c>
    </row>
    <row r="6" spans="2:14" ht="17.100000000000001" customHeight="1" thickBot="1" x14ac:dyDescent="0.25">
      <c r="B6" s="28" t="s">
        <v>30</v>
      </c>
      <c r="C6" s="29">
        <v>116</v>
      </c>
      <c r="D6" s="53">
        <v>126</v>
      </c>
      <c r="E6" s="53">
        <v>122</v>
      </c>
      <c r="F6" s="53">
        <v>168</v>
      </c>
      <c r="G6" s="29">
        <v>185</v>
      </c>
      <c r="H6" s="29">
        <v>153</v>
      </c>
      <c r="I6" s="29">
        <v>237</v>
      </c>
      <c r="J6" s="29">
        <v>751</v>
      </c>
    </row>
    <row r="7" spans="2:14" ht="17.100000000000001" customHeight="1" thickBot="1" x14ac:dyDescent="0.25">
      <c r="B7" s="28" t="s">
        <v>31</v>
      </c>
      <c r="C7" s="29">
        <v>21</v>
      </c>
      <c r="D7" s="53">
        <v>15</v>
      </c>
      <c r="E7" s="53">
        <v>21</v>
      </c>
      <c r="F7" s="53">
        <v>12</v>
      </c>
      <c r="G7" s="29">
        <v>36</v>
      </c>
      <c r="H7" s="29">
        <v>20</v>
      </c>
      <c r="I7" s="29">
        <v>21</v>
      </c>
      <c r="J7" s="29">
        <v>110</v>
      </c>
    </row>
    <row r="8" spans="2:14" ht="17.100000000000001" customHeight="1" thickBot="1" x14ac:dyDescent="0.25">
      <c r="B8" s="28" t="s">
        <v>99</v>
      </c>
      <c r="C8" s="29">
        <v>14</v>
      </c>
      <c r="D8" s="53">
        <v>31</v>
      </c>
      <c r="E8" s="53">
        <v>9</v>
      </c>
      <c r="F8" s="53">
        <v>11</v>
      </c>
      <c r="G8" s="29">
        <v>18</v>
      </c>
      <c r="H8" s="29">
        <v>15</v>
      </c>
      <c r="I8" s="29">
        <v>21</v>
      </c>
      <c r="J8" s="29">
        <v>96</v>
      </c>
    </row>
    <row r="9" spans="2:14" ht="17.100000000000001" customHeight="1" thickBot="1" x14ac:dyDescent="0.25">
      <c r="B9" s="28" t="s">
        <v>26</v>
      </c>
      <c r="C9" s="29">
        <v>52</v>
      </c>
      <c r="D9" s="53">
        <v>36</v>
      </c>
      <c r="E9" s="53">
        <v>39</v>
      </c>
      <c r="F9" s="53">
        <v>37</v>
      </c>
      <c r="G9" s="29">
        <v>50</v>
      </c>
      <c r="H9" s="29">
        <v>42</v>
      </c>
      <c r="I9" s="29">
        <v>60</v>
      </c>
      <c r="J9" s="29">
        <v>40</v>
      </c>
    </row>
    <row r="10" spans="2:14" ht="17.100000000000001" customHeight="1" thickBot="1" x14ac:dyDescent="0.25">
      <c r="B10" s="28" t="s">
        <v>8</v>
      </c>
      <c r="C10" s="29">
        <v>33</v>
      </c>
      <c r="D10" s="53">
        <v>18</v>
      </c>
      <c r="E10" s="53">
        <v>22</v>
      </c>
      <c r="F10" s="53">
        <v>25</v>
      </c>
      <c r="G10" s="29">
        <v>23</v>
      </c>
      <c r="H10" s="29">
        <v>51</v>
      </c>
      <c r="I10" s="29">
        <v>64</v>
      </c>
      <c r="J10" s="29">
        <v>77</v>
      </c>
    </row>
    <row r="11" spans="2:14" ht="17.100000000000001" customHeight="1" thickBot="1" x14ac:dyDescent="0.25">
      <c r="B11" s="28" t="s">
        <v>9</v>
      </c>
      <c r="C11" s="29">
        <v>6</v>
      </c>
      <c r="D11" s="53">
        <v>4</v>
      </c>
      <c r="E11" s="53">
        <v>3</v>
      </c>
      <c r="F11" s="53">
        <v>6</v>
      </c>
      <c r="G11" s="29">
        <v>8</v>
      </c>
      <c r="H11" s="29">
        <v>4</v>
      </c>
      <c r="I11" s="29">
        <v>8</v>
      </c>
      <c r="J11" s="29">
        <v>69</v>
      </c>
    </row>
    <row r="12" spans="2:14" ht="17.100000000000001" customHeight="1" thickBot="1" x14ac:dyDescent="0.25">
      <c r="B12" s="28" t="s">
        <v>32</v>
      </c>
      <c r="C12" s="29">
        <v>49</v>
      </c>
      <c r="D12" s="53">
        <v>44</v>
      </c>
      <c r="E12" s="53">
        <v>33</v>
      </c>
      <c r="F12" s="53">
        <v>29</v>
      </c>
      <c r="G12" s="29">
        <v>35</v>
      </c>
      <c r="H12" s="29">
        <v>40</v>
      </c>
      <c r="I12" s="29">
        <v>68</v>
      </c>
      <c r="J12" s="29">
        <v>202</v>
      </c>
    </row>
    <row r="13" spans="2:14" ht="17.100000000000001" customHeight="1" thickBot="1" x14ac:dyDescent="0.25">
      <c r="B13" s="28" t="s">
        <v>28</v>
      </c>
      <c r="C13" s="29">
        <v>37</v>
      </c>
      <c r="D13" s="53">
        <v>27</v>
      </c>
      <c r="E13" s="53">
        <v>19</v>
      </c>
      <c r="F13" s="53">
        <v>35</v>
      </c>
      <c r="G13" s="29">
        <v>19</v>
      </c>
      <c r="H13" s="29">
        <v>26</v>
      </c>
      <c r="I13" s="29">
        <v>30</v>
      </c>
      <c r="J13" s="29">
        <v>146</v>
      </c>
    </row>
    <row r="14" spans="2:14" ht="17.100000000000001" customHeight="1" thickBot="1" x14ac:dyDescent="0.25">
      <c r="B14" s="28" t="s">
        <v>18</v>
      </c>
      <c r="C14" s="29">
        <v>651</v>
      </c>
      <c r="D14" s="53">
        <v>544</v>
      </c>
      <c r="E14" s="53">
        <v>430</v>
      </c>
      <c r="F14" s="53">
        <v>558</v>
      </c>
      <c r="G14" s="29">
        <v>594</v>
      </c>
      <c r="H14" s="29">
        <v>621</v>
      </c>
      <c r="I14" s="29">
        <v>691</v>
      </c>
      <c r="J14" s="29">
        <v>1403</v>
      </c>
    </row>
    <row r="15" spans="2:14" ht="17.100000000000001" customHeight="1" thickBot="1" x14ac:dyDescent="0.25">
      <c r="B15" s="28" t="s">
        <v>27</v>
      </c>
      <c r="C15" s="29">
        <v>127</v>
      </c>
      <c r="D15" s="53">
        <v>141</v>
      </c>
      <c r="E15" s="53">
        <v>91</v>
      </c>
      <c r="F15" s="53">
        <v>150</v>
      </c>
      <c r="G15" s="29">
        <v>164</v>
      </c>
      <c r="H15" s="29">
        <v>119</v>
      </c>
      <c r="I15" s="29">
        <v>172</v>
      </c>
      <c r="J15" s="29">
        <v>884</v>
      </c>
    </row>
    <row r="16" spans="2:14" ht="17.100000000000001" customHeight="1" thickBot="1" x14ac:dyDescent="0.25">
      <c r="B16" s="28" t="s">
        <v>15</v>
      </c>
      <c r="C16" s="29">
        <v>16</v>
      </c>
      <c r="D16" s="53">
        <v>14</v>
      </c>
      <c r="E16" s="53">
        <v>5</v>
      </c>
      <c r="F16" s="53">
        <v>14</v>
      </c>
      <c r="G16" s="29">
        <v>16</v>
      </c>
      <c r="H16" s="29">
        <v>10</v>
      </c>
      <c r="I16" s="29">
        <v>19</v>
      </c>
      <c r="J16" s="29">
        <v>77</v>
      </c>
    </row>
    <row r="17" spans="2:10" ht="17.100000000000001" customHeight="1" thickBot="1" x14ac:dyDescent="0.25">
      <c r="B17" s="28" t="s">
        <v>10</v>
      </c>
      <c r="C17" s="29">
        <v>79</v>
      </c>
      <c r="D17" s="53">
        <v>73</v>
      </c>
      <c r="E17" s="53">
        <v>50</v>
      </c>
      <c r="F17" s="53">
        <v>61</v>
      </c>
      <c r="G17" s="29">
        <v>58</v>
      </c>
      <c r="H17" s="29">
        <v>93</v>
      </c>
      <c r="I17" s="29">
        <v>91</v>
      </c>
      <c r="J17" s="29">
        <v>212</v>
      </c>
    </row>
    <row r="18" spans="2:10" ht="17.100000000000001" customHeight="1" thickBot="1" x14ac:dyDescent="0.25">
      <c r="B18" s="28" t="s">
        <v>100</v>
      </c>
      <c r="C18" s="29">
        <v>197</v>
      </c>
      <c r="D18" s="53">
        <v>182</v>
      </c>
      <c r="E18" s="53">
        <v>139</v>
      </c>
      <c r="F18" s="53">
        <v>205</v>
      </c>
      <c r="G18" s="29">
        <v>196</v>
      </c>
      <c r="H18" s="29">
        <v>187</v>
      </c>
      <c r="I18" s="29">
        <v>248</v>
      </c>
      <c r="J18" s="29">
        <v>1111</v>
      </c>
    </row>
    <row r="19" spans="2:10" ht="17.100000000000001" customHeight="1" thickBot="1" x14ac:dyDescent="0.25">
      <c r="B19" s="28" t="s">
        <v>101</v>
      </c>
      <c r="C19" s="29">
        <v>27</v>
      </c>
      <c r="D19" s="53">
        <v>28</v>
      </c>
      <c r="E19" s="53">
        <v>23</v>
      </c>
      <c r="F19" s="53">
        <v>16</v>
      </c>
      <c r="G19" s="29">
        <v>25</v>
      </c>
      <c r="H19" s="29">
        <v>40</v>
      </c>
      <c r="I19" s="29">
        <v>70</v>
      </c>
      <c r="J19" s="29">
        <v>246</v>
      </c>
    </row>
    <row r="20" spans="2:10" ht="17.100000000000001" customHeight="1" thickBot="1" x14ac:dyDescent="0.25">
      <c r="B20" s="28" t="s">
        <v>102</v>
      </c>
      <c r="C20" s="29">
        <v>11</v>
      </c>
      <c r="D20" s="53">
        <v>5</v>
      </c>
      <c r="E20" s="53">
        <v>7</v>
      </c>
      <c r="F20" s="53">
        <v>9</v>
      </c>
      <c r="G20" s="29">
        <v>7</v>
      </c>
      <c r="H20" s="29">
        <v>14</v>
      </c>
      <c r="I20" s="29">
        <v>10</v>
      </c>
      <c r="J20" s="29">
        <v>28</v>
      </c>
    </row>
    <row r="21" spans="2:10" ht="17.100000000000001" customHeight="1" thickBot="1" x14ac:dyDescent="0.25">
      <c r="B21" s="28" t="s">
        <v>29</v>
      </c>
      <c r="C21" s="29">
        <v>83</v>
      </c>
      <c r="D21" s="53">
        <v>54</v>
      </c>
      <c r="E21" s="53">
        <v>41</v>
      </c>
      <c r="F21" s="53">
        <v>44</v>
      </c>
      <c r="G21" s="29">
        <v>47</v>
      </c>
      <c r="H21" s="29">
        <v>70</v>
      </c>
      <c r="I21" s="29">
        <v>83</v>
      </c>
      <c r="J21" s="29">
        <v>212</v>
      </c>
    </row>
    <row r="22" spans="2:10" ht="17.100000000000001" customHeight="1" thickBot="1" x14ac:dyDescent="0.25">
      <c r="B22" s="28" t="s">
        <v>11</v>
      </c>
      <c r="C22" s="29">
        <v>7</v>
      </c>
      <c r="D22" s="29">
        <v>7</v>
      </c>
      <c r="E22" s="29">
        <v>8</v>
      </c>
      <c r="F22" s="29">
        <v>1</v>
      </c>
      <c r="G22" s="1">
        <v>9</v>
      </c>
      <c r="H22" s="1">
        <v>3</v>
      </c>
      <c r="I22" s="1">
        <v>4</v>
      </c>
      <c r="J22" s="1">
        <v>32</v>
      </c>
    </row>
    <row r="23" spans="2:10" ht="17.100000000000001" customHeight="1" thickBot="1" x14ac:dyDescent="0.25">
      <c r="B23" s="49" t="s">
        <v>16</v>
      </c>
      <c r="C23" s="48">
        <v>1526</v>
      </c>
      <c r="D23" s="48">
        <v>1349</v>
      </c>
      <c r="E23" s="48">
        <v>1062</v>
      </c>
      <c r="F23" s="48">
        <v>1381</v>
      </c>
      <c r="G23" s="48">
        <f>SUM(G6:G22)</f>
        <v>1490</v>
      </c>
      <c r="H23" s="48">
        <f>SUM(H6:H22)</f>
        <v>1508</v>
      </c>
      <c r="I23" s="48">
        <f>SUM(I6:I22)</f>
        <v>1897</v>
      </c>
      <c r="J23" s="48">
        <f>SUM(J6:J22)</f>
        <v>5696</v>
      </c>
    </row>
    <row r="24" spans="2:10" ht="30" customHeight="1" x14ac:dyDescent="0.2">
      <c r="J24" s="17"/>
    </row>
    <row r="25" spans="2:10" ht="42" customHeight="1" x14ac:dyDescent="0.2">
      <c r="B25" s="50"/>
      <c r="C25" s="50"/>
    </row>
    <row r="27" spans="2:10" ht="39" customHeight="1" x14ac:dyDescent="0.2">
      <c r="C27" s="27" t="s">
        <v>175</v>
      </c>
      <c r="D27" s="27" t="s">
        <v>180</v>
      </c>
      <c r="E27" s="27" t="s">
        <v>183</v>
      </c>
      <c r="F27" s="27" t="s">
        <v>190</v>
      </c>
    </row>
    <row r="28" spans="2:10" ht="17.100000000000001" customHeight="1" thickBot="1" x14ac:dyDescent="0.25">
      <c r="B28" s="28" t="s">
        <v>30</v>
      </c>
      <c r="C28" s="30">
        <f t="shared" ref="C28:F45" si="0">+IF(C6&gt;0,(G6-C6)/C6,"-")</f>
        <v>0.59482758620689657</v>
      </c>
      <c r="D28" s="30">
        <f t="shared" si="0"/>
        <v>0.21428571428571427</v>
      </c>
      <c r="E28" s="30">
        <f t="shared" si="0"/>
        <v>0.94262295081967218</v>
      </c>
      <c r="F28" s="30">
        <f t="shared" si="0"/>
        <v>3.4702380952380953</v>
      </c>
    </row>
    <row r="29" spans="2:10" ht="17.100000000000001" customHeight="1" thickBot="1" x14ac:dyDescent="0.25">
      <c r="B29" s="28" t="s">
        <v>31</v>
      </c>
      <c r="C29" s="30">
        <f t="shared" si="0"/>
        <v>0.7142857142857143</v>
      </c>
      <c r="D29" s="30">
        <f t="shared" si="0"/>
        <v>0.33333333333333331</v>
      </c>
      <c r="E29" s="30">
        <f t="shared" si="0"/>
        <v>0</v>
      </c>
      <c r="F29" s="30">
        <f t="shared" si="0"/>
        <v>8.1666666666666661</v>
      </c>
    </row>
    <row r="30" spans="2:10" ht="17.100000000000001" customHeight="1" thickBot="1" x14ac:dyDescent="0.25">
      <c r="B30" s="28" t="s">
        <v>99</v>
      </c>
      <c r="C30" s="30">
        <f t="shared" si="0"/>
        <v>0.2857142857142857</v>
      </c>
      <c r="D30" s="30">
        <f t="shared" si="0"/>
        <v>-0.5161290322580645</v>
      </c>
      <c r="E30" s="30">
        <f t="shared" si="0"/>
        <v>1.3333333333333333</v>
      </c>
      <c r="F30" s="30">
        <f t="shared" si="0"/>
        <v>7.7272727272727275</v>
      </c>
    </row>
    <row r="31" spans="2:10" ht="17.100000000000001" customHeight="1" thickBot="1" x14ac:dyDescent="0.25">
      <c r="B31" s="28" t="s">
        <v>26</v>
      </c>
      <c r="C31" s="30">
        <f t="shared" si="0"/>
        <v>-3.8461538461538464E-2</v>
      </c>
      <c r="D31" s="30">
        <f t="shared" si="0"/>
        <v>0.16666666666666666</v>
      </c>
      <c r="E31" s="30">
        <f t="shared" si="0"/>
        <v>0.53846153846153844</v>
      </c>
      <c r="F31" s="30">
        <f t="shared" si="0"/>
        <v>8.1081081081081086E-2</v>
      </c>
    </row>
    <row r="32" spans="2:10" ht="17.100000000000001" customHeight="1" thickBot="1" x14ac:dyDescent="0.25">
      <c r="B32" s="28" t="s">
        <v>8</v>
      </c>
      <c r="C32" s="30">
        <f t="shared" si="0"/>
        <v>-0.30303030303030304</v>
      </c>
      <c r="D32" s="30">
        <f t="shared" si="0"/>
        <v>1.8333333333333333</v>
      </c>
      <c r="E32" s="30">
        <f t="shared" si="0"/>
        <v>1.9090909090909092</v>
      </c>
      <c r="F32" s="30">
        <f t="shared" si="0"/>
        <v>2.08</v>
      </c>
    </row>
    <row r="33" spans="2:6" ht="17.100000000000001" customHeight="1" thickBot="1" x14ac:dyDescent="0.25">
      <c r="B33" s="28" t="s">
        <v>9</v>
      </c>
      <c r="C33" s="30">
        <f t="shared" si="0"/>
        <v>0.33333333333333331</v>
      </c>
      <c r="D33" s="30">
        <f t="shared" si="0"/>
        <v>0</v>
      </c>
      <c r="E33" s="30">
        <f t="shared" si="0"/>
        <v>1.6666666666666667</v>
      </c>
      <c r="F33" s="30">
        <f t="shared" si="0"/>
        <v>10.5</v>
      </c>
    </row>
    <row r="34" spans="2:6" ht="17.100000000000001" customHeight="1" thickBot="1" x14ac:dyDescent="0.25">
      <c r="B34" s="28" t="s">
        <v>32</v>
      </c>
      <c r="C34" s="30">
        <f t="shared" si="0"/>
        <v>-0.2857142857142857</v>
      </c>
      <c r="D34" s="30">
        <f t="shared" si="0"/>
        <v>-9.0909090909090912E-2</v>
      </c>
      <c r="E34" s="30">
        <f t="shared" si="0"/>
        <v>1.0606060606060606</v>
      </c>
      <c r="F34" s="30">
        <f t="shared" si="0"/>
        <v>5.9655172413793105</v>
      </c>
    </row>
    <row r="35" spans="2:6" ht="17.100000000000001" customHeight="1" thickBot="1" x14ac:dyDescent="0.25">
      <c r="B35" s="28" t="s">
        <v>28</v>
      </c>
      <c r="C35" s="30">
        <f t="shared" si="0"/>
        <v>-0.48648648648648651</v>
      </c>
      <c r="D35" s="30">
        <f t="shared" si="0"/>
        <v>-3.7037037037037035E-2</v>
      </c>
      <c r="E35" s="30">
        <f t="shared" si="0"/>
        <v>0.57894736842105265</v>
      </c>
      <c r="F35" s="30">
        <f t="shared" si="0"/>
        <v>3.1714285714285713</v>
      </c>
    </row>
    <row r="36" spans="2:6" ht="17.100000000000001" customHeight="1" thickBot="1" x14ac:dyDescent="0.25">
      <c r="B36" s="28" t="s">
        <v>18</v>
      </c>
      <c r="C36" s="30">
        <f t="shared" si="0"/>
        <v>-8.755760368663594E-2</v>
      </c>
      <c r="D36" s="30">
        <f t="shared" si="0"/>
        <v>0.14154411764705882</v>
      </c>
      <c r="E36" s="30">
        <f t="shared" si="0"/>
        <v>0.60697674418604652</v>
      </c>
      <c r="F36" s="30">
        <f t="shared" si="0"/>
        <v>1.5143369175627239</v>
      </c>
    </row>
    <row r="37" spans="2:6" ht="17.100000000000001" customHeight="1" thickBot="1" x14ac:dyDescent="0.25">
      <c r="B37" s="28" t="s">
        <v>27</v>
      </c>
      <c r="C37" s="30">
        <f t="shared" si="0"/>
        <v>0.29133858267716534</v>
      </c>
      <c r="D37" s="30">
        <f t="shared" si="0"/>
        <v>-0.15602836879432624</v>
      </c>
      <c r="E37" s="30">
        <f t="shared" si="0"/>
        <v>0.89010989010989006</v>
      </c>
      <c r="F37" s="30">
        <f t="shared" si="0"/>
        <v>4.8933333333333335</v>
      </c>
    </row>
    <row r="38" spans="2:6" ht="17.100000000000001" customHeight="1" thickBot="1" x14ac:dyDescent="0.25">
      <c r="B38" s="28" t="s">
        <v>15</v>
      </c>
      <c r="C38" s="30">
        <f t="shared" si="0"/>
        <v>0</v>
      </c>
      <c r="D38" s="30">
        <f t="shared" si="0"/>
        <v>-0.2857142857142857</v>
      </c>
      <c r="E38" s="30">
        <f t="shared" si="0"/>
        <v>2.8</v>
      </c>
      <c r="F38" s="30">
        <f t="shared" si="0"/>
        <v>4.5</v>
      </c>
    </row>
    <row r="39" spans="2:6" ht="17.100000000000001" customHeight="1" thickBot="1" x14ac:dyDescent="0.25">
      <c r="B39" s="28" t="s">
        <v>10</v>
      </c>
      <c r="C39" s="30">
        <f t="shared" si="0"/>
        <v>-0.26582278481012656</v>
      </c>
      <c r="D39" s="30">
        <f t="shared" si="0"/>
        <v>0.27397260273972601</v>
      </c>
      <c r="E39" s="30">
        <f t="shared" si="0"/>
        <v>0.82</v>
      </c>
      <c r="F39" s="30">
        <f t="shared" si="0"/>
        <v>2.4754098360655736</v>
      </c>
    </row>
    <row r="40" spans="2:6" ht="17.100000000000001" customHeight="1" thickBot="1" x14ac:dyDescent="0.25">
      <c r="B40" s="28" t="s">
        <v>100</v>
      </c>
      <c r="C40" s="30">
        <f t="shared" si="0"/>
        <v>-5.076142131979695E-3</v>
      </c>
      <c r="D40" s="30">
        <f t="shared" si="0"/>
        <v>2.7472527472527472E-2</v>
      </c>
      <c r="E40" s="30">
        <f t="shared" si="0"/>
        <v>0.78417266187050361</v>
      </c>
      <c r="F40" s="30">
        <f t="shared" si="0"/>
        <v>4.4195121951219516</v>
      </c>
    </row>
    <row r="41" spans="2:6" ht="17.100000000000001" customHeight="1" thickBot="1" x14ac:dyDescent="0.25">
      <c r="B41" s="28" t="s">
        <v>101</v>
      </c>
      <c r="C41" s="30">
        <f t="shared" si="0"/>
        <v>-7.407407407407407E-2</v>
      </c>
      <c r="D41" s="30">
        <f t="shared" si="0"/>
        <v>0.42857142857142855</v>
      </c>
      <c r="E41" s="30">
        <f t="shared" si="0"/>
        <v>2.0434782608695654</v>
      </c>
      <c r="F41" s="30">
        <f t="shared" si="0"/>
        <v>14.375</v>
      </c>
    </row>
    <row r="42" spans="2:6" ht="17.25" customHeight="1" thickBot="1" x14ac:dyDescent="0.25">
      <c r="B42" s="28" t="s">
        <v>102</v>
      </c>
      <c r="C42" s="30">
        <f t="shared" si="0"/>
        <v>-0.36363636363636365</v>
      </c>
      <c r="D42" s="30">
        <f t="shared" si="0"/>
        <v>1.8</v>
      </c>
      <c r="E42" s="30">
        <f t="shared" si="0"/>
        <v>0.42857142857142855</v>
      </c>
      <c r="F42" s="30">
        <f t="shared" si="0"/>
        <v>2.1111111111111112</v>
      </c>
    </row>
    <row r="43" spans="2:6" ht="17.100000000000001" customHeight="1" thickBot="1" x14ac:dyDescent="0.25">
      <c r="B43" s="28" t="s">
        <v>29</v>
      </c>
      <c r="C43" s="30">
        <f t="shared" si="0"/>
        <v>-0.43373493975903615</v>
      </c>
      <c r="D43" s="30">
        <f t="shared" si="0"/>
        <v>0.29629629629629628</v>
      </c>
      <c r="E43" s="30">
        <f t="shared" si="0"/>
        <v>1.024390243902439</v>
      </c>
      <c r="F43" s="30">
        <f t="shared" si="0"/>
        <v>3.8181818181818183</v>
      </c>
    </row>
    <row r="44" spans="2:6" ht="17.100000000000001" customHeight="1" thickBot="1" x14ac:dyDescent="0.25">
      <c r="B44" s="28" t="s">
        <v>11</v>
      </c>
      <c r="C44" s="30">
        <f t="shared" si="0"/>
        <v>0.2857142857142857</v>
      </c>
      <c r="D44" s="30">
        <f t="shared" si="0"/>
        <v>-0.5714285714285714</v>
      </c>
      <c r="E44" s="30">
        <f t="shared" si="0"/>
        <v>-0.5</v>
      </c>
      <c r="F44" s="30">
        <f t="shared" si="0"/>
        <v>31</v>
      </c>
    </row>
    <row r="45" spans="2:6" ht="17.100000000000001" customHeight="1" thickBot="1" x14ac:dyDescent="0.25">
      <c r="B45" s="49" t="s">
        <v>16</v>
      </c>
      <c r="C45" s="51">
        <f t="shared" si="0"/>
        <v>-2.3591087811271297E-2</v>
      </c>
      <c r="D45" s="51">
        <f t="shared" si="0"/>
        <v>0.1178650852483321</v>
      </c>
      <c r="E45" s="51">
        <f t="shared" si="0"/>
        <v>0.78625235404896421</v>
      </c>
      <c r="F45" s="51">
        <f t="shared" si="0"/>
        <v>3.1245474293989863</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437C-1FED-4316-A3AA-77131B592039}">
  <dimension ref="B2:Q45"/>
  <sheetViews>
    <sheetView zoomScaleNormal="100" workbookViewId="0">
      <selection activeCell="N26" sqref="N26"/>
    </sheetView>
  </sheetViews>
  <sheetFormatPr baseColWidth="10" defaultRowHeight="12.75" x14ac:dyDescent="0.2"/>
  <cols>
    <col min="1" max="1" width="8.7109375" style="72" customWidth="1"/>
    <col min="2" max="2" width="33.42578125" style="72" customWidth="1"/>
    <col min="3" max="52" width="12.28515625" style="72" customWidth="1"/>
    <col min="53" max="16384" width="11.42578125" style="72"/>
  </cols>
  <sheetData>
    <row r="2" spans="2:17" ht="40.5" customHeight="1" x14ac:dyDescent="0.25">
      <c r="B2" s="71"/>
      <c r="Q2" s="13"/>
    </row>
    <row r="3" spans="2:17" s="75" customFormat="1" ht="28.5" customHeight="1" x14ac:dyDescent="0.2">
      <c r="B3" s="73"/>
      <c r="C3" s="74"/>
    </row>
    <row r="5" spans="2:17" ht="39" customHeight="1" x14ac:dyDescent="0.2">
      <c r="C5" s="76" t="s">
        <v>110</v>
      </c>
      <c r="D5" s="76" t="s">
        <v>169</v>
      </c>
      <c r="E5" s="76" t="s">
        <v>170</v>
      </c>
      <c r="F5" s="77" t="s">
        <v>171</v>
      </c>
      <c r="G5" s="76" t="s">
        <v>172</v>
      </c>
      <c r="H5" s="76" t="s">
        <v>178</v>
      </c>
      <c r="I5" s="76" t="s">
        <v>181</v>
      </c>
      <c r="J5" s="76" t="s">
        <v>188</v>
      </c>
    </row>
    <row r="6" spans="2:17" ht="17.100000000000001" customHeight="1" thickBot="1" x14ac:dyDescent="0.25">
      <c r="B6" s="78" t="s">
        <v>30</v>
      </c>
      <c r="C6" s="79">
        <v>41</v>
      </c>
      <c r="D6" s="79">
        <v>39</v>
      </c>
      <c r="E6" s="79">
        <v>33</v>
      </c>
      <c r="F6" s="79">
        <v>46</v>
      </c>
      <c r="G6" s="79">
        <v>47</v>
      </c>
      <c r="H6" s="79">
        <v>48</v>
      </c>
      <c r="I6" s="79">
        <v>104</v>
      </c>
      <c r="J6" s="79">
        <v>0</v>
      </c>
    </row>
    <row r="7" spans="2:17" ht="17.100000000000001" customHeight="1" thickBot="1" x14ac:dyDescent="0.25">
      <c r="B7" s="78" t="s">
        <v>31</v>
      </c>
      <c r="C7" s="79">
        <v>32</v>
      </c>
      <c r="D7" s="79">
        <v>27</v>
      </c>
      <c r="E7" s="79">
        <v>22</v>
      </c>
      <c r="F7" s="79">
        <v>26</v>
      </c>
      <c r="G7" s="79">
        <v>35</v>
      </c>
      <c r="H7" s="79">
        <v>41</v>
      </c>
      <c r="I7" s="79">
        <v>54</v>
      </c>
      <c r="J7" s="79">
        <v>0</v>
      </c>
    </row>
    <row r="8" spans="2:17" ht="17.100000000000001" customHeight="1" thickBot="1" x14ac:dyDescent="0.25">
      <c r="B8" s="78" t="s">
        <v>99</v>
      </c>
      <c r="C8" s="79">
        <v>23</v>
      </c>
      <c r="D8" s="79">
        <v>20</v>
      </c>
      <c r="E8" s="79">
        <v>12</v>
      </c>
      <c r="F8" s="79">
        <v>22</v>
      </c>
      <c r="G8" s="79">
        <v>19</v>
      </c>
      <c r="H8" s="79">
        <v>20</v>
      </c>
      <c r="I8" s="79">
        <v>39</v>
      </c>
      <c r="J8" s="79">
        <v>0</v>
      </c>
    </row>
    <row r="9" spans="2:17" ht="17.100000000000001" customHeight="1" thickBot="1" x14ac:dyDescent="0.25">
      <c r="B9" s="78" t="s">
        <v>26</v>
      </c>
      <c r="C9" s="79">
        <v>12</v>
      </c>
      <c r="D9" s="79">
        <v>11</v>
      </c>
      <c r="E9" s="79">
        <v>6</v>
      </c>
      <c r="F9" s="79">
        <v>11</v>
      </c>
      <c r="G9" s="79">
        <v>14</v>
      </c>
      <c r="H9" s="79">
        <v>8</v>
      </c>
      <c r="I9" s="79">
        <v>14</v>
      </c>
      <c r="J9" s="79">
        <v>0</v>
      </c>
    </row>
    <row r="10" spans="2:17" ht="17.100000000000001" customHeight="1" thickBot="1" x14ac:dyDescent="0.25">
      <c r="B10" s="78" t="s">
        <v>8</v>
      </c>
      <c r="C10" s="79">
        <v>20</v>
      </c>
      <c r="D10" s="79">
        <v>12</v>
      </c>
      <c r="E10" s="79">
        <v>17</v>
      </c>
      <c r="F10" s="79">
        <v>19</v>
      </c>
      <c r="G10" s="79">
        <v>14</v>
      </c>
      <c r="H10" s="79">
        <v>22</v>
      </c>
      <c r="I10" s="79">
        <v>42</v>
      </c>
      <c r="J10" s="79">
        <v>0</v>
      </c>
    </row>
    <row r="11" spans="2:17" ht="17.100000000000001" customHeight="1" thickBot="1" x14ac:dyDescent="0.25">
      <c r="B11" s="78" t="s">
        <v>9</v>
      </c>
      <c r="C11" s="79">
        <v>7</v>
      </c>
      <c r="D11" s="79">
        <v>8</v>
      </c>
      <c r="E11" s="79">
        <v>3</v>
      </c>
      <c r="F11" s="79">
        <v>10</v>
      </c>
      <c r="G11" s="79">
        <v>13</v>
      </c>
      <c r="H11" s="79">
        <v>5</v>
      </c>
      <c r="I11" s="79">
        <v>6</v>
      </c>
      <c r="J11" s="79">
        <v>0</v>
      </c>
    </row>
    <row r="12" spans="2:17" ht="17.100000000000001" customHeight="1" thickBot="1" x14ac:dyDescent="0.25">
      <c r="B12" s="78" t="s">
        <v>32</v>
      </c>
      <c r="C12" s="79">
        <v>30</v>
      </c>
      <c r="D12" s="79">
        <v>16</v>
      </c>
      <c r="E12" s="79">
        <v>16</v>
      </c>
      <c r="F12" s="79">
        <v>20</v>
      </c>
      <c r="G12" s="79">
        <v>17</v>
      </c>
      <c r="H12" s="79">
        <v>29</v>
      </c>
      <c r="I12" s="79">
        <v>38</v>
      </c>
      <c r="J12" s="79">
        <v>0</v>
      </c>
    </row>
    <row r="13" spans="2:17" ht="17.100000000000001" customHeight="1" thickBot="1" x14ac:dyDescent="0.25">
      <c r="B13" s="78" t="s">
        <v>28</v>
      </c>
      <c r="C13" s="79">
        <v>43</v>
      </c>
      <c r="D13" s="79">
        <v>26</v>
      </c>
      <c r="E13" s="79">
        <v>27</v>
      </c>
      <c r="F13" s="79">
        <v>44</v>
      </c>
      <c r="G13" s="79">
        <v>34</v>
      </c>
      <c r="H13" s="79">
        <v>25</v>
      </c>
      <c r="I13" s="79">
        <v>46</v>
      </c>
      <c r="J13" s="79">
        <v>0</v>
      </c>
    </row>
    <row r="14" spans="2:17" ht="17.100000000000001" customHeight="1" thickBot="1" x14ac:dyDescent="0.25">
      <c r="B14" s="78" t="s">
        <v>18</v>
      </c>
      <c r="C14" s="79">
        <v>311</v>
      </c>
      <c r="D14" s="79">
        <v>209</v>
      </c>
      <c r="E14" s="79">
        <v>169</v>
      </c>
      <c r="F14" s="79">
        <v>177</v>
      </c>
      <c r="G14" s="79">
        <v>230</v>
      </c>
      <c r="H14" s="79">
        <v>253</v>
      </c>
      <c r="I14" s="79">
        <v>314</v>
      </c>
      <c r="J14" s="79">
        <v>0</v>
      </c>
    </row>
    <row r="15" spans="2:17" ht="17.100000000000001" customHeight="1" thickBot="1" x14ac:dyDescent="0.25">
      <c r="B15" s="78" t="s">
        <v>27</v>
      </c>
      <c r="C15" s="79">
        <v>177</v>
      </c>
      <c r="D15" s="79">
        <v>117</v>
      </c>
      <c r="E15" s="79">
        <v>110</v>
      </c>
      <c r="F15" s="79">
        <v>98</v>
      </c>
      <c r="G15" s="79">
        <v>170</v>
      </c>
      <c r="H15" s="79">
        <v>193</v>
      </c>
      <c r="I15" s="79">
        <v>210</v>
      </c>
      <c r="J15" s="79">
        <v>0</v>
      </c>
    </row>
    <row r="16" spans="2:17" ht="17.100000000000001" customHeight="1" thickBot="1" x14ac:dyDescent="0.25">
      <c r="B16" s="78" t="s">
        <v>15</v>
      </c>
      <c r="C16" s="79">
        <v>7</v>
      </c>
      <c r="D16" s="79">
        <v>5</v>
      </c>
      <c r="E16" s="79">
        <v>4</v>
      </c>
      <c r="F16" s="79">
        <v>17</v>
      </c>
      <c r="G16" s="79">
        <v>6</v>
      </c>
      <c r="H16" s="79">
        <v>8</v>
      </c>
      <c r="I16" s="79">
        <v>29</v>
      </c>
      <c r="J16" s="79">
        <v>0</v>
      </c>
    </row>
    <row r="17" spans="2:10" ht="17.100000000000001" customHeight="1" thickBot="1" x14ac:dyDescent="0.25">
      <c r="B17" s="78" t="s">
        <v>10</v>
      </c>
      <c r="C17" s="79">
        <v>10</v>
      </c>
      <c r="D17" s="79">
        <v>17</v>
      </c>
      <c r="E17" s="79">
        <v>18</v>
      </c>
      <c r="F17" s="79">
        <v>17</v>
      </c>
      <c r="G17" s="79">
        <v>23</v>
      </c>
      <c r="H17" s="79">
        <v>15</v>
      </c>
      <c r="I17" s="79">
        <v>28</v>
      </c>
      <c r="J17" s="79">
        <v>0</v>
      </c>
    </row>
    <row r="18" spans="2:10" ht="17.100000000000001" customHeight="1" thickBot="1" x14ac:dyDescent="0.25">
      <c r="B18" s="78" t="s">
        <v>100</v>
      </c>
      <c r="C18" s="79">
        <v>210</v>
      </c>
      <c r="D18" s="79">
        <v>291</v>
      </c>
      <c r="E18" s="79">
        <v>169</v>
      </c>
      <c r="F18" s="79">
        <v>199</v>
      </c>
      <c r="G18" s="79">
        <v>286</v>
      </c>
      <c r="H18" s="79">
        <v>240</v>
      </c>
      <c r="I18" s="79">
        <v>385</v>
      </c>
      <c r="J18" s="79">
        <v>0</v>
      </c>
    </row>
    <row r="19" spans="2:10" ht="17.100000000000001" customHeight="1" thickBot="1" x14ac:dyDescent="0.25">
      <c r="B19" s="78" t="s">
        <v>101</v>
      </c>
      <c r="C19" s="79">
        <v>7</v>
      </c>
      <c r="D19" s="79">
        <v>8</v>
      </c>
      <c r="E19" s="79">
        <v>4</v>
      </c>
      <c r="F19" s="79">
        <v>10</v>
      </c>
      <c r="G19" s="79">
        <v>16</v>
      </c>
      <c r="H19" s="79">
        <v>8</v>
      </c>
      <c r="I19" s="79">
        <v>18</v>
      </c>
      <c r="J19" s="79">
        <v>0</v>
      </c>
    </row>
    <row r="20" spans="2:10" ht="17.100000000000001" customHeight="1" thickBot="1" x14ac:dyDescent="0.25">
      <c r="B20" s="78" t="s">
        <v>102</v>
      </c>
      <c r="C20" s="79">
        <v>2</v>
      </c>
      <c r="D20" s="79">
        <v>3</v>
      </c>
      <c r="E20" s="79">
        <v>3</v>
      </c>
      <c r="F20" s="79">
        <v>10</v>
      </c>
      <c r="G20" s="79">
        <v>11</v>
      </c>
      <c r="H20" s="79">
        <v>13</v>
      </c>
      <c r="I20" s="79">
        <v>15</v>
      </c>
      <c r="J20" s="79">
        <v>0</v>
      </c>
    </row>
    <row r="21" spans="2:10" ht="17.100000000000001" customHeight="1" thickBot="1" x14ac:dyDescent="0.25">
      <c r="B21" s="78" t="s">
        <v>29</v>
      </c>
      <c r="C21" s="79">
        <v>71</v>
      </c>
      <c r="D21" s="79">
        <v>39</v>
      </c>
      <c r="E21" s="79">
        <v>41</v>
      </c>
      <c r="F21" s="79">
        <v>28</v>
      </c>
      <c r="G21" s="79">
        <v>49</v>
      </c>
      <c r="H21" s="79">
        <v>43</v>
      </c>
      <c r="I21" s="79">
        <v>53</v>
      </c>
      <c r="J21" s="79">
        <v>0</v>
      </c>
    </row>
    <row r="22" spans="2:10" ht="17.100000000000001" customHeight="1" thickBot="1" x14ac:dyDescent="0.25">
      <c r="B22" s="78" t="s">
        <v>11</v>
      </c>
      <c r="C22" s="79">
        <v>10</v>
      </c>
      <c r="D22" s="79">
        <v>10</v>
      </c>
      <c r="E22" s="79">
        <v>10</v>
      </c>
      <c r="F22" s="79">
        <v>8</v>
      </c>
      <c r="G22" s="79">
        <v>8</v>
      </c>
      <c r="H22" s="79">
        <v>8</v>
      </c>
      <c r="I22" s="79">
        <v>19</v>
      </c>
      <c r="J22" s="79">
        <v>0</v>
      </c>
    </row>
    <row r="23" spans="2:10" ht="17.100000000000001" customHeight="1" thickBot="1" x14ac:dyDescent="0.25">
      <c r="B23" s="80" t="s">
        <v>16</v>
      </c>
      <c r="C23" s="81">
        <v>1013</v>
      </c>
      <c r="D23" s="81">
        <v>858</v>
      </c>
      <c r="E23" s="81">
        <v>664</v>
      </c>
      <c r="F23" s="81">
        <v>762</v>
      </c>
      <c r="G23" s="81">
        <f>SUM(G6:G22)</f>
        <v>992</v>
      </c>
      <c r="H23" s="81">
        <f>SUM(H6:H22)</f>
        <v>979</v>
      </c>
      <c r="I23" s="81">
        <f>SUM(I6:I22)</f>
        <v>1414</v>
      </c>
      <c r="J23" s="81">
        <v>0</v>
      </c>
    </row>
    <row r="24" spans="2:10" ht="24" customHeight="1" x14ac:dyDescent="0.2"/>
    <row r="25" spans="2:10" ht="32.25" customHeight="1" x14ac:dyDescent="0.2">
      <c r="B25" s="82"/>
      <c r="C25" s="82"/>
      <c r="D25" s="82"/>
      <c r="E25" s="82"/>
    </row>
    <row r="27" spans="2:10" ht="39" customHeight="1" x14ac:dyDescent="0.2">
      <c r="C27" s="83" t="s">
        <v>175</v>
      </c>
      <c r="D27" s="83" t="s">
        <v>180</v>
      </c>
      <c r="E27" s="83" t="s">
        <v>183</v>
      </c>
      <c r="F27" s="83" t="s">
        <v>190</v>
      </c>
    </row>
    <row r="28" spans="2:10" ht="17.100000000000001" customHeight="1" thickBot="1" x14ac:dyDescent="0.25">
      <c r="B28" s="78" t="s">
        <v>30</v>
      </c>
      <c r="C28" s="84">
        <f>+IF(C6&gt;0,(G6-C6)/C6,"-")</f>
        <v>0.14634146341463414</v>
      </c>
      <c r="D28" s="84">
        <f>+IF(D6&gt;0,(H6-D6)/D6,"-")</f>
        <v>0.23076923076923078</v>
      </c>
      <c r="E28" s="84">
        <f>+IF(E6&gt;0,(I6-E6)/E6,"-")</f>
        <v>2.1515151515151514</v>
      </c>
      <c r="F28" s="84">
        <f>+IF(F6&gt;0,(J6-F6)/F6,"-")</f>
        <v>-1</v>
      </c>
    </row>
    <row r="29" spans="2:10" ht="17.100000000000001" customHeight="1" thickBot="1" x14ac:dyDescent="0.25">
      <c r="B29" s="78" t="s">
        <v>31</v>
      </c>
      <c r="C29" s="84">
        <f t="shared" ref="C29:E44" si="0">+IF(C7&gt;0,(G7-C7)/C7,"-")</f>
        <v>9.375E-2</v>
      </c>
      <c r="D29" s="84">
        <f t="shared" si="0"/>
        <v>0.51851851851851849</v>
      </c>
      <c r="E29" s="84">
        <f t="shared" si="0"/>
        <v>1.4545454545454546</v>
      </c>
      <c r="F29" s="84">
        <f t="shared" ref="F29:F45" si="1">+IF(F7&gt;0,(J7-F7)/F7,"-")</f>
        <v>-1</v>
      </c>
    </row>
    <row r="30" spans="2:10" ht="17.100000000000001" customHeight="1" thickBot="1" x14ac:dyDescent="0.25">
      <c r="B30" s="78" t="s">
        <v>99</v>
      </c>
      <c r="C30" s="84">
        <f t="shared" si="0"/>
        <v>-0.17391304347826086</v>
      </c>
      <c r="D30" s="84">
        <f t="shared" si="0"/>
        <v>0</v>
      </c>
      <c r="E30" s="84">
        <f t="shared" si="0"/>
        <v>2.25</v>
      </c>
      <c r="F30" s="84">
        <f t="shared" si="1"/>
        <v>-1</v>
      </c>
    </row>
    <row r="31" spans="2:10" ht="17.100000000000001" customHeight="1" thickBot="1" x14ac:dyDescent="0.25">
      <c r="B31" s="78" t="s">
        <v>26</v>
      </c>
      <c r="C31" s="84">
        <f t="shared" si="0"/>
        <v>0.16666666666666666</v>
      </c>
      <c r="D31" s="84">
        <f t="shared" si="0"/>
        <v>-0.27272727272727271</v>
      </c>
      <c r="E31" s="84">
        <f t="shared" si="0"/>
        <v>1.3333333333333333</v>
      </c>
      <c r="F31" s="84">
        <f t="shared" si="1"/>
        <v>-1</v>
      </c>
    </row>
    <row r="32" spans="2:10" ht="17.100000000000001" customHeight="1" thickBot="1" x14ac:dyDescent="0.25">
      <c r="B32" s="78" t="s">
        <v>8</v>
      </c>
      <c r="C32" s="84">
        <f t="shared" si="0"/>
        <v>-0.3</v>
      </c>
      <c r="D32" s="84">
        <f t="shared" si="0"/>
        <v>0.83333333333333337</v>
      </c>
      <c r="E32" s="84">
        <f t="shared" si="0"/>
        <v>1.4705882352941178</v>
      </c>
      <c r="F32" s="84">
        <f t="shared" si="1"/>
        <v>-1</v>
      </c>
    </row>
    <row r="33" spans="2:6" ht="17.100000000000001" customHeight="1" thickBot="1" x14ac:dyDescent="0.25">
      <c r="B33" s="78" t="s">
        <v>9</v>
      </c>
      <c r="C33" s="84">
        <f t="shared" si="0"/>
        <v>0.8571428571428571</v>
      </c>
      <c r="D33" s="84">
        <f t="shared" si="0"/>
        <v>-0.375</v>
      </c>
      <c r="E33" s="84">
        <f t="shared" si="0"/>
        <v>1</v>
      </c>
      <c r="F33" s="84">
        <f t="shared" si="1"/>
        <v>-1</v>
      </c>
    </row>
    <row r="34" spans="2:6" ht="17.100000000000001" customHeight="1" thickBot="1" x14ac:dyDescent="0.25">
      <c r="B34" s="78" t="s">
        <v>32</v>
      </c>
      <c r="C34" s="84">
        <f t="shared" si="0"/>
        <v>-0.43333333333333335</v>
      </c>
      <c r="D34" s="84">
        <f t="shared" si="0"/>
        <v>0.8125</v>
      </c>
      <c r="E34" s="84">
        <f t="shared" si="0"/>
        <v>1.375</v>
      </c>
      <c r="F34" s="84">
        <f t="shared" si="1"/>
        <v>-1</v>
      </c>
    </row>
    <row r="35" spans="2:6" ht="17.100000000000001" customHeight="1" thickBot="1" x14ac:dyDescent="0.25">
      <c r="B35" s="78" t="s">
        <v>28</v>
      </c>
      <c r="C35" s="84">
        <f t="shared" si="0"/>
        <v>-0.20930232558139536</v>
      </c>
      <c r="D35" s="84">
        <f t="shared" si="0"/>
        <v>-3.8461538461538464E-2</v>
      </c>
      <c r="E35" s="84">
        <f t="shared" si="0"/>
        <v>0.70370370370370372</v>
      </c>
      <c r="F35" s="84">
        <f t="shared" si="1"/>
        <v>-1</v>
      </c>
    </row>
    <row r="36" spans="2:6" ht="17.100000000000001" customHeight="1" thickBot="1" x14ac:dyDescent="0.25">
      <c r="B36" s="78" t="s">
        <v>18</v>
      </c>
      <c r="C36" s="84">
        <f t="shared" si="0"/>
        <v>-0.26045016077170419</v>
      </c>
      <c r="D36" s="84">
        <f t="shared" si="0"/>
        <v>0.21052631578947367</v>
      </c>
      <c r="E36" s="84">
        <f t="shared" si="0"/>
        <v>0.85798816568047342</v>
      </c>
      <c r="F36" s="84">
        <f t="shared" si="1"/>
        <v>-1</v>
      </c>
    </row>
    <row r="37" spans="2:6" ht="17.100000000000001" customHeight="1" thickBot="1" x14ac:dyDescent="0.25">
      <c r="B37" s="78" t="s">
        <v>27</v>
      </c>
      <c r="C37" s="84">
        <f t="shared" si="0"/>
        <v>-3.954802259887006E-2</v>
      </c>
      <c r="D37" s="84">
        <f t="shared" si="0"/>
        <v>0.6495726495726496</v>
      </c>
      <c r="E37" s="84">
        <f t="shared" si="0"/>
        <v>0.90909090909090906</v>
      </c>
      <c r="F37" s="84">
        <f t="shared" si="1"/>
        <v>-1</v>
      </c>
    </row>
    <row r="38" spans="2:6" ht="17.100000000000001" customHeight="1" thickBot="1" x14ac:dyDescent="0.25">
      <c r="B38" s="78" t="s">
        <v>15</v>
      </c>
      <c r="C38" s="84">
        <f t="shared" si="0"/>
        <v>-0.14285714285714285</v>
      </c>
      <c r="D38" s="84">
        <f t="shared" si="0"/>
        <v>0.6</v>
      </c>
      <c r="E38" s="84">
        <f t="shared" si="0"/>
        <v>6.25</v>
      </c>
      <c r="F38" s="84">
        <f t="shared" si="1"/>
        <v>-1</v>
      </c>
    </row>
    <row r="39" spans="2:6" ht="17.100000000000001" customHeight="1" thickBot="1" x14ac:dyDescent="0.25">
      <c r="B39" s="78" t="s">
        <v>10</v>
      </c>
      <c r="C39" s="84">
        <f t="shared" si="0"/>
        <v>1.3</v>
      </c>
      <c r="D39" s="84">
        <f t="shared" si="0"/>
        <v>-0.11764705882352941</v>
      </c>
      <c r="E39" s="84">
        <f t="shared" si="0"/>
        <v>0.55555555555555558</v>
      </c>
      <c r="F39" s="84">
        <f t="shared" si="1"/>
        <v>-1</v>
      </c>
    </row>
    <row r="40" spans="2:6" ht="17.100000000000001" customHeight="1" thickBot="1" x14ac:dyDescent="0.25">
      <c r="B40" s="78" t="s">
        <v>100</v>
      </c>
      <c r="C40" s="84">
        <f t="shared" si="0"/>
        <v>0.3619047619047619</v>
      </c>
      <c r="D40" s="84">
        <f t="shared" si="0"/>
        <v>-0.17525773195876287</v>
      </c>
      <c r="E40" s="84">
        <f t="shared" si="0"/>
        <v>1.2781065088757397</v>
      </c>
      <c r="F40" s="84">
        <f t="shared" si="1"/>
        <v>-1</v>
      </c>
    </row>
    <row r="41" spans="2:6" ht="17.100000000000001" customHeight="1" thickBot="1" x14ac:dyDescent="0.25">
      <c r="B41" s="78" t="s">
        <v>101</v>
      </c>
      <c r="C41" s="84">
        <f t="shared" si="0"/>
        <v>1.2857142857142858</v>
      </c>
      <c r="D41" s="84">
        <f t="shared" si="0"/>
        <v>0</v>
      </c>
      <c r="E41" s="84">
        <f t="shared" si="0"/>
        <v>3.5</v>
      </c>
      <c r="F41" s="84">
        <f t="shared" si="1"/>
        <v>-1</v>
      </c>
    </row>
    <row r="42" spans="2:6" ht="17.100000000000001" customHeight="1" thickBot="1" x14ac:dyDescent="0.25">
      <c r="B42" s="78" t="s">
        <v>102</v>
      </c>
      <c r="C42" s="84">
        <f t="shared" si="0"/>
        <v>4.5</v>
      </c>
      <c r="D42" s="84">
        <f t="shared" si="0"/>
        <v>3.3333333333333335</v>
      </c>
      <c r="E42" s="84">
        <f t="shared" si="0"/>
        <v>4</v>
      </c>
      <c r="F42" s="84">
        <f t="shared" si="1"/>
        <v>-1</v>
      </c>
    </row>
    <row r="43" spans="2:6" ht="17.100000000000001" customHeight="1" thickBot="1" x14ac:dyDescent="0.25">
      <c r="B43" s="78" t="s">
        <v>29</v>
      </c>
      <c r="C43" s="84">
        <f t="shared" si="0"/>
        <v>-0.30985915492957744</v>
      </c>
      <c r="D43" s="84">
        <f t="shared" si="0"/>
        <v>0.10256410256410256</v>
      </c>
      <c r="E43" s="84">
        <f t="shared" si="0"/>
        <v>0.29268292682926828</v>
      </c>
      <c r="F43" s="84">
        <f t="shared" si="1"/>
        <v>-1</v>
      </c>
    </row>
    <row r="44" spans="2:6" ht="17.100000000000001" customHeight="1" thickBot="1" x14ac:dyDescent="0.25">
      <c r="B44" s="78" t="s">
        <v>11</v>
      </c>
      <c r="C44" s="84">
        <f t="shared" si="0"/>
        <v>-0.2</v>
      </c>
      <c r="D44" s="84">
        <f t="shared" si="0"/>
        <v>-0.2</v>
      </c>
      <c r="E44" s="84">
        <f t="shared" si="0"/>
        <v>0.9</v>
      </c>
      <c r="F44" s="84">
        <f t="shared" si="1"/>
        <v>-1</v>
      </c>
    </row>
    <row r="45" spans="2:6" ht="17.100000000000001" customHeight="1" thickBot="1" x14ac:dyDescent="0.25">
      <c r="B45" s="80" t="s">
        <v>16</v>
      </c>
      <c r="C45" s="85">
        <f t="shared" ref="C45:E45" si="2">+IF(C23&gt;0,(G23-C23)/C23,"-")</f>
        <v>-2.0730503455083909E-2</v>
      </c>
      <c r="D45" s="85">
        <f t="shared" si="2"/>
        <v>0.14102564102564102</v>
      </c>
      <c r="E45" s="85">
        <f t="shared" si="2"/>
        <v>1.1295180722891567</v>
      </c>
      <c r="F45" s="85">
        <f t="shared" si="1"/>
        <v>-1</v>
      </c>
    </row>
  </sheetData>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Introducción</vt:lpstr>
      <vt:lpstr>Resumen</vt:lpstr>
      <vt:lpstr>Definiciones y conceptos</vt:lpstr>
      <vt:lpstr>Concursos TSJ persona juridica</vt:lpstr>
      <vt:lpstr>Concurso TSJ pers nat no empre</vt:lpstr>
      <vt:lpstr>Concursos TSJ  pers nat empresa</vt:lpstr>
      <vt:lpstr>Concursos presentados TSJ total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2023-03-02T09:15:34Z</cp:lastPrinted>
  <dcterms:created xsi:type="dcterms:W3CDTF">2008-12-05T10:12:17Z</dcterms:created>
  <dcterms:modified xsi:type="dcterms:W3CDTF">2023-05-17T10:55:02Z</dcterms:modified>
</cp:coreProperties>
</file>